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348" yWindow="12" windowWidth="22440" windowHeight="12816"/>
  </bookViews>
  <sheets>
    <sheet name="за видами надходжень" sheetId="18" r:id="rId1"/>
    <sheet name="мб зф по АТО" sheetId="19" r:id="rId2"/>
    <sheet name="дотац по АТО" sheetId="20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АТО'!$A$6:$O$87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АТО'!$B:$B,'мб зф по АТО'!$3:$4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АТО'!$A$1:$H$79</definedName>
    <definedName name="_xlnm.Print_Area" localSheetId="0">'за видами надходжень'!$A$1:$M$30</definedName>
    <definedName name="_xlnm.Print_Area" localSheetId="1">'мб зф по АТО'!$A$1:$N$87</definedName>
  </definedNames>
  <calcPr calcId="124519" fullCalcOnLoad="1"/>
</workbook>
</file>

<file path=xl/calcChain.xml><?xml version="1.0" encoding="utf-8"?>
<calcChain xmlns="http://schemas.openxmlformats.org/spreadsheetml/2006/main">
  <c r="D87" i="19"/>
  <c r="E87"/>
  <c r="H87"/>
  <c r="C87"/>
  <c r="F7" i="18"/>
  <c r="F6" s="1"/>
  <c r="J21"/>
  <c r="J22"/>
  <c r="G7"/>
  <c r="H8" i="20"/>
  <c r="H9"/>
  <c r="G10"/>
  <c r="D79"/>
  <c r="H14"/>
  <c r="H15"/>
  <c r="H17"/>
  <c r="G22"/>
  <c r="H23"/>
  <c r="G27"/>
  <c r="H29"/>
  <c r="H32"/>
  <c r="H33"/>
  <c r="H35"/>
  <c r="H37"/>
  <c r="G39"/>
  <c r="G40"/>
  <c r="H41"/>
  <c r="H44"/>
  <c r="H45"/>
  <c r="H46"/>
  <c r="G47"/>
  <c r="H50"/>
  <c r="H51"/>
  <c r="H52"/>
  <c r="H53"/>
  <c r="H59"/>
  <c r="H64"/>
  <c r="G65"/>
  <c r="H67"/>
  <c r="H68"/>
  <c r="H69"/>
  <c r="G70"/>
  <c r="H71"/>
  <c r="H73"/>
  <c r="H75"/>
  <c r="H77"/>
  <c r="I8" i="18"/>
  <c r="H16" i="20"/>
  <c r="H20"/>
  <c r="H21"/>
  <c r="H34"/>
  <c r="H38"/>
  <c r="H40"/>
  <c r="H57"/>
  <c r="H58"/>
  <c r="H63"/>
  <c r="H74"/>
  <c r="G75"/>
  <c r="H76"/>
  <c r="H18"/>
  <c r="G24"/>
  <c r="G29"/>
  <c r="H30"/>
  <c r="G36"/>
  <c r="H42"/>
  <c r="H48"/>
  <c r="H54"/>
  <c r="H60"/>
  <c r="G64"/>
  <c r="H66"/>
  <c r="G72"/>
  <c r="G78"/>
  <c r="H7"/>
  <c r="H10"/>
  <c r="G19"/>
  <c r="H27"/>
  <c r="H28"/>
  <c r="G43"/>
  <c r="H49"/>
  <c r="H61"/>
  <c r="H62"/>
  <c r="H13"/>
  <c r="H25"/>
  <c r="H26"/>
  <c r="G55"/>
  <c r="G68"/>
  <c r="G13"/>
  <c r="H39"/>
  <c r="H56"/>
  <c r="G61"/>
  <c r="H19"/>
  <c r="H24"/>
  <c r="H31"/>
  <c r="H43"/>
  <c r="H55"/>
  <c r="H72"/>
  <c r="H6"/>
  <c r="C6" i="18"/>
  <c r="C5"/>
  <c r="G18" i="20"/>
  <c r="G21"/>
  <c r="G73"/>
  <c r="G6"/>
  <c r="C22" i="18"/>
  <c r="C21"/>
  <c r="F7" i="20"/>
  <c r="F8"/>
  <c r="F9"/>
  <c r="F10"/>
  <c r="F11"/>
  <c r="F12"/>
  <c r="F13"/>
  <c r="F17"/>
  <c r="F18"/>
  <c r="F19"/>
  <c r="F21"/>
  <c r="F22"/>
  <c r="F24"/>
  <c r="F27"/>
  <c r="F29"/>
  <c r="F30"/>
  <c r="F33"/>
  <c r="F34"/>
  <c r="F36"/>
  <c r="F37"/>
  <c r="F39"/>
  <c r="F40"/>
  <c r="F41"/>
  <c r="F42"/>
  <c r="F43"/>
  <c r="F45"/>
  <c r="F46"/>
  <c r="F47"/>
  <c r="F49"/>
  <c r="F50"/>
  <c r="F51"/>
  <c r="F54"/>
  <c r="F55"/>
  <c r="F56"/>
  <c r="F58"/>
  <c r="F60"/>
  <c r="F61"/>
  <c r="F62"/>
  <c r="F64"/>
  <c r="F65"/>
  <c r="F68"/>
  <c r="F70"/>
  <c r="F72"/>
  <c r="F73"/>
  <c r="F74"/>
  <c r="F75"/>
  <c r="F76"/>
  <c r="F78"/>
  <c r="F6"/>
  <c r="E9" i="18"/>
  <c r="E10"/>
  <c r="E11"/>
  <c r="E12"/>
  <c r="E13"/>
  <c r="E14"/>
  <c r="E15"/>
  <c r="E16"/>
  <c r="E17"/>
  <c r="E18"/>
  <c r="E19"/>
  <c r="E20"/>
  <c r="E23"/>
  <c r="E24"/>
  <c r="E25"/>
  <c r="E26"/>
  <c r="E27"/>
  <c r="E28"/>
  <c r="E30"/>
  <c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0"/>
  <c r="J20"/>
  <c r="I23"/>
  <c r="J23"/>
  <c r="I24"/>
  <c r="J24"/>
  <c r="I25"/>
  <c r="J25"/>
  <c r="I26"/>
  <c r="J26"/>
  <c r="I27"/>
  <c r="J27"/>
  <c r="I28"/>
  <c r="J28"/>
  <c r="F7" i="19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6"/>
  <c r="G7"/>
  <c r="H7"/>
  <c r="G8"/>
  <c r="H8"/>
  <c r="G9"/>
  <c r="H9"/>
  <c r="G10"/>
  <c r="H10"/>
  <c r="G11"/>
  <c r="H11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H6"/>
  <c r="G6"/>
  <c r="L15" i="18"/>
  <c r="M15"/>
  <c r="L20"/>
  <c r="M20"/>
  <c r="L19"/>
  <c r="M19"/>
  <c r="M17"/>
  <c r="L17"/>
  <c r="M14"/>
  <c r="L14"/>
  <c r="M13"/>
  <c r="L13"/>
  <c r="M12"/>
  <c r="L12"/>
  <c r="M11"/>
  <c r="L11"/>
  <c r="M10"/>
  <c r="L10"/>
  <c r="M9"/>
  <c r="L9"/>
  <c r="M8"/>
  <c r="L8"/>
  <c r="K20"/>
  <c r="K19"/>
  <c r="K18"/>
  <c r="K17"/>
  <c r="K16"/>
  <c r="K15"/>
  <c r="K14"/>
  <c r="K13"/>
  <c r="K12"/>
  <c r="K11"/>
  <c r="K10"/>
  <c r="K9"/>
  <c r="K8"/>
  <c r="C79" i="20"/>
  <c r="F30" i="18"/>
  <c r="G87" i="19"/>
  <c r="E79" i="20"/>
  <c r="H30" i="18"/>
  <c r="M30" s="1"/>
  <c r="G45" i="20"/>
  <c r="H70"/>
  <c r="G7"/>
  <c r="G33"/>
  <c r="G49"/>
  <c r="G56"/>
  <c r="G9"/>
  <c r="G74"/>
  <c r="G62"/>
  <c r="G51"/>
  <c r="G50"/>
  <c r="J8" i="18"/>
  <c r="G60" i="20"/>
  <c r="G12"/>
  <c r="G54"/>
  <c r="G30"/>
  <c r="H12"/>
  <c r="H36"/>
  <c r="G42"/>
  <c r="H78"/>
  <c r="E8" i="18"/>
  <c r="G76" i="20"/>
  <c r="G34"/>
  <c r="G58"/>
  <c r="G46"/>
  <c r="G30" i="18"/>
  <c r="L30" s="1"/>
  <c r="G17" i="20"/>
  <c r="G11"/>
  <c r="G8"/>
  <c r="H47"/>
  <c r="H11"/>
  <c r="H22"/>
  <c r="G37"/>
  <c r="H65"/>
  <c r="G41"/>
  <c r="E22" i="18"/>
  <c r="F87" i="19"/>
  <c r="H79" i="20"/>
  <c r="I21" i="18"/>
  <c r="E21"/>
  <c r="I22"/>
  <c r="E7"/>
  <c r="D6"/>
  <c r="E6"/>
  <c r="J30"/>
  <c r="G79" i="20"/>
  <c r="F79"/>
  <c r="H7" i="18"/>
  <c r="K7" s="1"/>
  <c r="I30"/>
  <c r="D5"/>
  <c r="E5"/>
  <c r="J7"/>
  <c r="H6" l="1"/>
  <c r="K30"/>
  <c r="M7"/>
  <c r="I7"/>
  <c r="L7"/>
  <c r="K6" l="1"/>
  <c r="I6"/>
  <c r="H5"/>
  <c r="J6"/>
  <c r="I5" l="1"/>
  <c r="J5"/>
</calcChain>
</file>

<file path=xl/sharedStrings.xml><?xml version="1.0" encoding="utf-8"?>
<sst xmlns="http://schemas.openxmlformats.org/spreadsheetml/2006/main" count="234" uniqueCount="142">
  <si>
    <t xml:space="preserve"> № з/п</t>
  </si>
  <si>
    <t>Обласний бюджет</t>
  </si>
  <si>
    <t>у %</t>
  </si>
  <si>
    <t>тис. грн</t>
  </si>
  <si>
    <t>Найменування територій</t>
  </si>
  <si>
    <t>Дрогобицький р-н</t>
  </si>
  <si>
    <t>Золочівський р-н</t>
  </si>
  <si>
    <t>Самбірський р-н</t>
  </si>
  <si>
    <t>Стрийський р-н</t>
  </si>
  <si>
    <t>Яворівський р-н</t>
  </si>
  <si>
    <t>в абс. сумі</t>
  </si>
  <si>
    <t>Бісковицька</t>
  </si>
  <si>
    <t>Гніздичівська</t>
  </si>
  <si>
    <t>Заболотцівська</t>
  </si>
  <si>
    <t>Новокалинівська</t>
  </si>
  <si>
    <t>Тростянецька</t>
  </si>
  <si>
    <t>Ходорівська</t>
  </si>
  <si>
    <t>Мостиська</t>
  </si>
  <si>
    <t>Судововишнянська</t>
  </si>
  <si>
    <t>Давидівська</t>
  </si>
  <si>
    <t>Жовтанецька</t>
  </si>
  <si>
    <t>Шегинівська</t>
  </si>
  <si>
    <t>Великолюбінська</t>
  </si>
  <si>
    <t>Розвадівська</t>
  </si>
  <si>
    <t>Підберізцівська</t>
  </si>
  <si>
    <t>Солонківська</t>
  </si>
  <si>
    <t>Щирецька</t>
  </si>
  <si>
    <t>Рудківська</t>
  </si>
  <si>
    <t>Славська</t>
  </si>
  <si>
    <t>Великомостівська</t>
  </si>
  <si>
    <t>Кам'янка-Бузька</t>
  </si>
  <si>
    <t>Мурованська</t>
  </si>
  <si>
    <t>Бібрська</t>
  </si>
  <si>
    <t>Зимноводівська</t>
  </si>
  <si>
    <t>Лопатинська</t>
  </si>
  <si>
    <t>Меденицька</t>
  </si>
  <si>
    <t>Радехівська</t>
  </si>
  <si>
    <t>Белзька</t>
  </si>
  <si>
    <t>Боринська</t>
  </si>
  <si>
    <t>Бориславська</t>
  </si>
  <si>
    <t>Бродівська</t>
  </si>
  <si>
    <t>Буська</t>
  </si>
  <si>
    <t>Глинянська</t>
  </si>
  <si>
    <t>Городоцька</t>
  </si>
  <si>
    <t>Грабовецько-Дулібівська</t>
  </si>
  <si>
    <t>Добромильська</t>
  </si>
  <si>
    <t>Добросинсько-Магерівська</t>
  </si>
  <si>
    <t>Добротвірська</t>
  </si>
  <si>
    <t>Дрогобицька</t>
  </si>
  <si>
    <t>Жидачівська</t>
  </si>
  <si>
    <t>Жовківська</t>
  </si>
  <si>
    <t>Журавненська</t>
  </si>
  <si>
    <t>Золочівська</t>
  </si>
  <si>
    <t>Івано-Франківська</t>
  </si>
  <si>
    <t>Козівська</t>
  </si>
  <si>
    <t>Комарнівська</t>
  </si>
  <si>
    <t>Красненська</t>
  </si>
  <si>
    <t>Куликівська</t>
  </si>
  <si>
    <t>Львівська</t>
  </si>
  <si>
    <t>Миколаївська</t>
  </si>
  <si>
    <t>Моршинська</t>
  </si>
  <si>
    <t>Новороздільська</t>
  </si>
  <si>
    <t>Новояворівська</t>
  </si>
  <si>
    <t>Новояричівська</t>
  </si>
  <si>
    <t>Оброшинська</t>
  </si>
  <si>
    <t>Перемишлянська</t>
  </si>
  <si>
    <t>Підкамінська</t>
  </si>
  <si>
    <t>Поморянська</t>
  </si>
  <si>
    <t>Пустомитівська</t>
  </si>
  <si>
    <t>Рава-Руська</t>
  </si>
  <si>
    <t>Ралівська</t>
  </si>
  <si>
    <t>Самбірська</t>
  </si>
  <si>
    <t>Сколівська</t>
  </si>
  <si>
    <t>Сокальська</t>
  </si>
  <si>
    <t>Сокільницька</t>
  </si>
  <si>
    <t>Старосамбірська</t>
  </si>
  <si>
    <t>Стрийська</t>
  </si>
  <si>
    <t>Стрілківська</t>
  </si>
  <si>
    <t>Східницька</t>
  </si>
  <si>
    <t>Трускавецька</t>
  </si>
  <si>
    <t>Турківська</t>
  </si>
  <si>
    <t>Хирівська</t>
  </si>
  <si>
    <t>Червоноградська</t>
  </si>
  <si>
    <t>Яворівська</t>
  </si>
  <si>
    <t>Загалом</t>
  </si>
  <si>
    <t>Львівський р-н</t>
  </si>
  <si>
    <t>Червоноградський р-н</t>
  </si>
  <si>
    <t>плати за землю</t>
  </si>
  <si>
    <t>єдиного податку</t>
  </si>
  <si>
    <t>Найменування показника</t>
  </si>
  <si>
    <t>у відсотках</t>
  </si>
  <si>
    <t>в абсолютній сумі</t>
  </si>
  <si>
    <t>ЗВЕДЕНИЙ БЮДЖЕТ загалом</t>
  </si>
  <si>
    <t>МІСЦЕВІ БЮДЖЕТИ загалом</t>
  </si>
  <si>
    <t>з них</t>
  </si>
  <si>
    <t>податок на прибуток підприємств</t>
  </si>
  <si>
    <t>рентна плата за використання природних ресурсів</t>
  </si>
  <si>
    <t>акцизний податок</t>
  </si>
  <si>
    <t>податок на нерухоме майно, крім землі</t>
  </si>
  <si>
    <t>плата за землю</t>
  </si>
  <si>
    <t>єдиний податок</t>
  </si>
  <si>
    <t>плата за надання адміністративних послуг</t>
  </si>
  <si>
    <t>до спеціального фонду</t>
  </si>
  <si>
    <t>екологічний податок</t>
  </si>
  <si>
    <t>власні надходження бюджетних установ</t>
  </si>
  <si>
    <t>кошти від відчуження майна</t>
  </si>
  <si>
    <t>кошти від продажу землі</t>
  </si>
  <si>
    <t>ПДВ з вироблених товарів (збір)</t>
  </si>
  <si>
    <t>бюджетне відшкодування ПДВ</t>
  </si>
  <si>
    <t>ПДВ з ввезених товарів</t>
  </si>
  <si>
    <t>ввізне мито</t>
  </si>
  <si>
    <t>Базова дотація</t>
  </si>
  <si>
    <t xml:space="preserve">Найменування адміністративно-територіальних одиниць </t>
  </si>
  <si>
    <t>Факт на звітну дату</t>
  </si>
  <si>
    <t xml:space="preserve"> ПДФО</t>
  </si>
  <si>
    <t xml:space="preserve"> </t>
  </si>
  <si>
    <r>
      <t>Фактичні надходження за</t>
    </r>
    <r>
      <rPr>
        <b/>
        <sz val="12"/>
        <rFont val="Verdana"/>
        <family val="2"/>
        <charset val="204"/>
      </rPr>
      <t xml:space="preserve"> 2023 рік</t>
    </r>
  </si>
  <si>
    <r>
      <t xml:space="preserve">План на </t>
    </r>
    <r>
      <rPr>
        <b/>
        <sz val="12"/>
        <rFont val="Verdana"/>
        <family val="2"/>
        <charset val="204"/>
      </rPr>
      <t xml:space="preserve">2024 рік </t>
    </r>
  </si>
  <si>
    <r>
      <t>Фактичні надходження на</t>
    </r>
    <r>
      <rPr>
        <b/>
        <sz val="12"/>
        <rFont val="Verdana"/>
        <family val="2"/>
        <charset val="204"/>
      </rPr>
      <t xml:space="preserve"> звітну дату 2024 року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</si>
  <si>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2024р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2023р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</si>
  <si>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2024 рік</t>
    </r>
    <r>
      <rPr>
        <sz val="11"/>
        <rFont val="Verdana"/>
        <family val="2"/>
        <charset val="204"/>
      </rPr>
      <t>, %</t>
    </r>
  </si>
  <si>
    <t xml:space="preserve">План на 2024 рік </t>
  </si>
  <si>
    <t>Факт на звітну дату 2024 року</t>
  </si>
  <si>
    <t>Виконання плану на 2024 рік, %</t>
  </si>
  <si>
    <t>Динаміка до факту на відповідну дату 2023 року</t>
  </si>
  <si>
    <t>План на 2024 рік</t>
  </si>
  <si>
    <t>Виконання плану на рік, %</t>
  </si>
  <si>
    <r>
      <t>Фактичні надходження на</t>
    </r>
    <r>
      <rPr>
        <b/>
        <sz val="12"/>
        <rFont val="Verdana"/>
        <family val="2"/>
        <charset val="204"/>
      </rPr>
      <t xml:space="preserve"> звітну дату 2023 року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</si>
  <si>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2023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2023 році</t>
    </r>
  </si>
  <si>
    <t>в т.ч. до загального фонду*</t>
  </si>
  <si>
    <t>податок на доходи фізичних осіб (без військовослужбовців)*</t>
  </si>
  <si>
    <t>ДЕРЖАВНИЙ БЮДЖЕТ загалом*</t>
  </si>
  <si>
    <t>податок та збір на доходи фізичних осіб*</t>
  </si>
  <si>
    <t>Динаміка 2024 р. до 2023 р. на звітну дату, %</t>
  </si>
  <si>
    <t>податок на нерухоме майно, відмінне від земельної ділянки</t>
  </si>
  <si>
    <r>
      <t xml:space="preserve">План на </t>
    </r>
    <r>
      <rPr>
        <b/>
        <sz val="12"/>
        <rFont val="Verdana"/>
        <family val="2"/>
        <charset val="204"/>
      </rPr>
      <t>січень-червень  2024 року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</si>
  <si>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січень-червень 2024 року</t>
    </r>
    <r>
      <rPr>
        <sz val="11"/>
        <rFont val="Verdana"/>
        <family val="2"/>
        <charset val="204"/>
      </rPr>
      <t>, %</t>
    </r>
  </si>
  <si>
    <t>План на січень-червень 2024 року</t>
  </si>
  <si>
    <t>Виконання плану на січень-червень 2024 року</t>
  </si>
  <si>
    <r>
      <t xml:space="preserve">Аналіз мобілізації доходів до зведеного бюджету по Львівській області станом на 1 липня 2024 року </t>
    </r>
    <r>
      <rPr>
        <b/>
        <i/>
        <sz val="14"/>
        <rFont val="Verdana"/>
        <family val="2"/>
        <charset val="204"/>
      </rPr>
      <t xml:space="preserve"> (у співставних умовах*)</t>
    </r>
  </si>
  <si>
    <t>Виконання місцевих бюджетів Львівської області за базовою дотацією станом на 1 липня 2024 року</t>
  </si>
  <si>
    <t>Надходження до загального фонду місцевих бюджетів Львівської області станом на 1 липня 2024 року  (у співставних умовах)</t>
  </si>
</sst>
</file>

<file path=xl/styles.xml><?xml version="1.0" encoding="utf-8"?>
<styleSheet xmlns="http://schemas.openxmlformats.org/spreadsheetml/2006/main">
  <numFmts count="16">
    <numFmt numFmtId="175" formatCode="_-* #,##0.00\ _г_р_н_._-;\-* #,##0.00\ _г_р_н_._-;_-* &quot;-&quot;??\ _г_р_н_._-;_-@_-"/>
    <numFmt numFmtId="176" formatCode="_-* #,##0_р_._-;\-* #,##0_р_._-;_-* &quot;-&quot;_р_._-;_-@_-"/>
    <numFmt numFmtId="177" formatCode="0.0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\ &quot;z?&quot;;[Red]\-#,##0\ &quot;z?&quot;"/>
    <numFmt numFmtId="181" formatCode="#,##0.00\ &quot;z?&quot;;[Red]\-#,##0.00\ &quot;z?&quot;"/>
    <numFmt numFmtId="182" formatCode="_-* #,##0\ _z_?_-;\-* #,##0\ _z_?_-;_-* &quot;-&quot;\ _z_?_-;_-@_-"/>
    <numFmt numFmtId="183" formatCode="_-* #,##0.00\ _z_?_-;\-* #,##0.00\ _z_?_-;_-* &quot;-&quot;??\ _z_?_-;_-@_-"/>
    <numFmt numFmtId="184" formatCode="#,##0.\-"/>
    <numFmt numFmtId="185" formatCode="#,##0.0"/>
    <numFmt numFmtId="186" formatCode="#,##0.00000"/>
    <numFmt numFmtId="188" formatCode="_-* #,##0\ &quot;р.&quot;_-;\-* #,##0\ &quot;р.&quot;_-;_-* &quot;-&quot;\ &quot;р.&quot;_-;_-@_-"/>
    <numFmt numFmtId="189" formatCode="_-* #,##0\ _р_._-;\-* #,##0\ _р_._-;_-* &quot;-&quot;\ _р_._-;_-@_-"/>
    <numFmt numFmtId="190" formatCode="_-* #,##0.00\ &quot;р.&quot;_-;\-* #,##0.00\ &quot;р.&quot;_-;_-* &quot;-&quot;??\ &quot;р.&quot;_-;_-@_-"/>
    <numFmt numFmtId="191" formatCode="_-* #,##0.00\ _р_._-;\-* #,##0.00\ _р_._-;_-* &quot;-&quot;??\ _р_._-;_-@_-"/>
  </numFmts>
  <fonts count="104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UkrainianPragmatica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12"/>
      <name val="Times New Roman Cyr"/>
      <family val="1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b/>
      <sz val="14"/>
      <name val="Verdana"/>
      <family val="2"/>
      <charset val="204"/>
    </font>
    <font>
      <sz val="16"/>
      <name val="Times New Roman Cyr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8"/>
      <color indexed="54"/>
      <name val="Calibri Light"/>
      <family val="2"/>
      <charset val="204"/>
    </font>
    <font>
      <sz val="10"/>
      <color indexed="8"/>
      <name val="MS Sans Serif"/>
      <family val="2"/>
      <charset val="204"/>
    </font>
    <font>
      <sz val="14"/>
      <name val="Verdana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Verdana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Verdana"/>
      <family val="2"/>
      <charset val="204"/>
    </font>
    <font>
      <b/>
      <sz val="16"/>
      <name val="Verdana"/>
      <family val="2"/>
      <charset val="204"/>
    </font>
    <font>
      <sz val="10"/>
      <name val="Times New Roman"/>
      <family val="1"/>
      <charset val="204"/>
    </font>
    <font>
      <b/>
      <sz val="11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name val="Verdana"/>
      <family val="2"/>
      <charset val="204"/>
    </font>
    <font>
      <sz val="10"/>
      <color indexed="12"/>
      <name val="Times New Roman"/>
      <family val="1"/>
      <charset val="204"/>
    </font>
    <font>
      <b/>
      <sz val="11.5"/>
      <name val="Verdana"/>
      <family val="2"/>
      <charset val="204"/>
    </font>
    <font>
      <b/>
      <sz val="11.5"/>
      <color indexed="8"/>
      <name val="Verdana"/>
      <family val="2"/>
      <charset val="204"/>
    </font>
    <font>
      <b/>
      <i/>
      <sz val="11"/>
      <name val="Verdana"/>
      <family val="2"/>
      <charset val="204"/>
    </font>
    <font>
      <b/>
      <sz val="11"/>
      <color indexed="8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2"/>
      <name val="Verdana"/>
      <family val="2"/>
      <charset val="204"/>
    </font>
    <font>
      <sz val="12"/>
      <color indexed="12"/>
      <name val="Verdana"/>
      <family val="2"/>
      <charset val="204"/>
    </font>
    <font>
      <sz val="16"/>
      <name val="Verdana"/>
      <family val="2"/>
      <charset val="204"/>
    </font>
    <font>
      <sz val="20"/>
      <name val="Verdana"/>
      <family val="2"/>
      <charset val="204"/>
    </font>
    <font>
      <sz val="18"/>
      <name val="Verdana"/>
      <family val="2"/>
      <charset val="204"/>
    </font>
    <font>
      <sz val="10"/>
      <name val="Verdana"/>
      <family val="2"/>
      <charset val="204"/>
    </font>
    <font>
      <sz val="10"/>
      <color indexed="12"/>
      <name val="Verdana"/>
      <family val="2"/>
      <charset val="204"/>
    </font>
    <font>
      <sz val="10"/>
      <color indexed="53"/>
      <name val="Verdana"/>
      <family val="2"/>
      <charset val="204"/>
    </font>
    <font>
      <sz val="12"/>
      <name val="Arial Cyr"/>
      <charset val="204"/>
    </font>
    <font>
      <b/>
      <sz val="12"/>
      <color indexed="8"/>
      <name val="Verdana"/>
      <family val="2"/>
      <charset val="204"/>
    </font>
    <font>
      <sz val="11.5"/>
      <name val="Verdana"/>
      <family val="2"/>
      <charset val="204"/>
    </font>
    <font>
      <b/>
      <i/>
      <sz val="14"/>
      <name val="Verdana"/>
      <family val="2"/>
      <charset val="204"/>
    </font>
    <font>
      <sz val="14"/>
      <color indexed="8"/>
      <name val="Verdana"/>
      <family val="2"/>
      <charset val="204"/>
    </font>
    <font>
      <sz val="11"/>
      <color indexed="10"/>
      <name val="Verdana"/>
      <family val="2"/>
      <charset val="204"/>
    </font>
    <font>
      <b/>
      <sz val="11.5"/>
      <color indexed="10"/>
      <name val="Verdana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Verdana"/>
      <family val="2"/>
      <charset val="204"/>
    </font>
    <font>
      <b/>
      <sz val="11"/>
      <color theme="1"/>
      <name val="Verdana"/>
      <family val="2"/>
      <charset val="204"/>
    </font>
  </fonts>
  <fills count="5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04">
    <xf numFmtId="0" fontId="0" fillId="0" borderId="0"/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0" fillId="2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28" borderId="0" applyNumberFormat="0" applyBorder="0" applyAlignment="0" applyProtection="0"/>
    <xf numFmtId="0" fontId="20" fillId="4" borderId="0" applyNumberFormat="0" applyBorder="0" applyAlignment="0" applyProtection="0"/>
    <xf numFmtId="0" fontId="85" fillId="5" borderId="0" applyNumberFormat="0" applyBorder="0" applyAlignment="0" applyProtection="0"/>
    <xf numFmtId="0" fontId="85" fillId="5" borderId="0" applyNumberFormat="0" applyBorder="0" applyAlignment="0" applyProtection="0"/>
    <xf numFmtId="0" fontId="85" fillId="29" borderId="0" applyNumberFormat="0" applyBorder="0" applyAlignment="0" applyProtection="0"/>
    <xf numFmtId="0" fontId="20" fillId="4" borderId="0" applyNumberFormat="0" applyBorder="0" applyAlignment="0" applyProtection="0"/>
    <xf numFmtId="0" fontId="85" fillId="6" borderId="0" applyNumberFormat="0" applyBorder="0" applyAlignment="0" applyProtection="0"/>
    <xf numFmtId="0" fontId="85" fillId="6" borderId="0" applyNumberFormat="0" applyBorder="0" applyAlignment="0" applyProtection="0"/>
    <xf numFmtId="0" fontId="85" fillId="30" borderId="0" applyNumberFormat="0" applyBorder="0" applyAlignment="0" applyProtection="0"/>
    <xf numFmtId="0" fontId="20" fillId="2" borderId="0" applyNumberFormat="0" applyBorder="0" applyAlignment="0" applyProtection="0"/>
    <xf numFmtId="0" fontId="85" fillId="7" borderId="0" applyNumberFormat="0" applyBorder="0" applyAlignment="0" applyProtection="0"/>
    <xf numFmtId="0" fontId="85" fillId="7" borderId="0" applyNumberFormat="0" applyBorder="0" applyAlignment="0" applyProtection="0"/>
    <xf numFmtId="0" fontId="85" fillId="31" borderId="0" applyNumberFormat="0" applyBorder="0" applyAlignment="0" applyProtection="0"/>
    <xf numFmtId="0" fontId="20" fillId="8" borderId="0" applyNumberFormat="0" applyBorder="0" applyAlignment="0" applyProtection="0"/>
    <xf numFmtId="0" fontId="85" fillId="32" borderId="0" applyNumberFormat="0" applyBorder="0" applyAlignment="0" applyProtection="0"/>
    <xf numFmtId="0" fontId="20" fillId="9" borderId="0" applyNumberFormat="0" applyBorder="0" applyAlignment="0" applyProtection="0"/>
    <xf numFmtId="0" fontId="85" fillId="33" borderId="0" applyNumberFormat="0" applyBorder="0" applyAlignment="0" applyProtection="0"/>
    <xf numFmtId="0" fontId="20" fillId="2" borderId="0" applyNumberFormat="0" applyBorder="0" applyAlignment="0" applyProtection="0"/>
    <xf numFmtId="0" fontId="85" fillId="3" borderId="0" applyNumberFormat="0" applyBorder="0" applyAlignment="0" applyProtection="0"/>
    <xf numFmtId="0" fontId="20" fillId="8" borderId="0" applyNumberFormat="0" applyBorder="0" applyAlignment="0" applyProtection="0"/>
    <xf numFmtId="0" fontId="20" fillId="4" borderId="0" applyNumberFormat="0" applyBorder="0" applyAlignment="0" applyProtection="0"/>
    <xf numFmtId="0" fontId="85" fillId="5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85" fillId="6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85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8" borderId="0" applyNumberFormat="0" applyBorder="0" applyAlignment="0" applyProtection="0"/>
    <xf numFmtId="0" fontId="85" fillId="32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85" fillId="33" borderId="0" applyNumberFormat="0" applyBorder="0" applyAlignment="0" applyProtection="0"/>
    <xf numFmtId="0" fontId="20" fillId="6" borderId="0" applyNumberFormat="0" applyBorder="0" applyAlignment="0" applyProtection="0"/>
    <xf numFmtId="0" fontId="20" fillId="11" borderId="0" applyNumberFormat="0" applyBorder="0" applyAlignment="0" applyProtection="0"/>
    <xf numFmtId="0" fontId="85" fillId="34" borderId="0" applyNumberFormat="0" applyBorder="0" applyAlignment="0" applyProtection="0"/>
    <xf numFmtId="0" fontId="20" fillId="4" borderId="0" applyNumberFormat="0" applyBorder="0" applyAlignment="0" applyProtection="0"/>
    <xf numFmtId="0" fontId="85" fillId="35" borderId="0" applyNumberFormat="0" applyBorder="0" applyAlignment="0" applyProtection="0"/>
    <xf numFmtId="0" fontId="20" fillId="4" borderId="0" applyNumberFormat="0" applyBorder="0" applyAlignment="0" applyProtection="0"/>
    <xf numFmtId="0" fontId="85" fillId="13" borderId="0" applyNumberFormat="0" applyBorder="0" applyAlignment="0" applyProtection="0"/>
    <xf numFmtId="0" fontId="85" fillId="13" borderId="0" applyNumberFormat="0" applyBorder="0" applyAlignment="0" applyProtection="0"/>
    <xf numFmtId="0" fontId="85" fillId="36" borderId="0" applyNumberFormat="0" applyBorder="0" applyAlignment="0" applyProtection="0"/>
    <xf numFmtId="0" fontId="20" fillId="11" borderId="0" applyNumberFormat="0" applyBorder="0" applyAlignment="0" applyProtection="0"/>
    <xf numFmtId="0" fontId="85" fillId="37" borderId="0" applyNumberFormat="0" applyBorder="0" applyAlignment="0" applyProtection="0"/>
    <xf numFmtId="0" fontId="20" fillId="12" borderId="0" applyNumberFormat="0" applyBorder="0" applyAlignment="0" applyProtection="0"/>
    <xf numFmtId="0" fontId="85" fillId="38" borderId="0" applyNumberFormat="0" applyBorder="0" applyAlignment="0" applyProtection="0"/>
    <xf numFmtId="0" fontId="20" fillId="9" borderId="0" applyNumberFormat="0" applyBorder="0" applyAlignment="0" applyProtection="0"/>
    <xf numFmtId="0" fontId="85" fillId="39" borderId="0" applyNumberFormat="0" applyBorder="0" applyAlignment="0" applyProtection="0"/>
    <xf numFmtId="0" fontId="20" fillId="11" borderId="0" applyNumberFormat="0" applyBorder="0" applyAlignment="0" applyProtection="0"/>
    <xf numFmtId="0" fontId="85" fillId="34" borderId="0" applyNumberFormat="0" applyBorder="0" applyAlignment="0" applyProtection="0"/>
    <xf numFmtId="0" fontId="20" fillId="12" borderId="0" applyNumberFormat="0" applyBorder="0" applyAlignment="0" applyProtection="0"/>
    <xf numFmtId="0" fontId="20" fillId="4" borderId="0" applyNumberFormat="0" applyBorder="0" applyAlignment="0" applyProtection="0"/>
    <xf numFmtId="0" fontId="85" fillId="35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85" fillId="13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85" fillId="37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85" fillId="38" borderId="0" applyNumberFormat="0" applyBorder="0" applyAlignment="0" applyProtection="0"/>
    <xf numFmtId="0" fontId="20" fillId="9" borderId="0" applyNumberFormat="0" applyBorder="0" applyAlignment="0" applyProtection="0"/>
    <xf numFmtId="0" fontId="85" fillId="39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86" fillId="40" borderId="0" applyNumberFormat="0" applyBorder="0" applyAlignment="0" applyProtection="0"/>
    <xf numFmtId="0" fontId="21" fillId="4" borderId="0" applyNumberFormat="0" applyBorder="0" applyAlignment="0" applyProtection="0"/>
    <xf numFmtId="0" fontId="86" fillId="41" borderId="0" applyNumberFormat="0" applyBorder="0" applyAlignment="0" applyProtection="0"/>
    <xf numFmtId="0" fontId="21" fillId="4" borderId="0" applyNumberFormat="0" applyBorder="0" applyAlignment="0" applyProtection="0"/>
    <xf numFmtId="0" fontId="86" fillId="13" borderId="0" applyNumberFormat="0" applyBorder="0" applyAlignment="0" applyProtection="0"/>
    <xf numFmtId="0" fontId="86" fillId="13" borderId="0" applyNumberFormat="0" applyBorder="0" applyAlignment="0" applyProtection="0"/>
    <xf numFmtId="0" fontId="86" fillId="42" borderId="0" applyNumberFormat="0" applyBorder="0" applyAlignment="0" applyProtection="0"/>
    <xf numFmtId="0" fontId="21" fillId="11" borderId="0" applyNumberFormat="0" applyBorder="0" applyAlignment="0" applyProtection="0"/>
    <xf numFmtId="0" fontId="86" fillId="17" borderId="0" applyNumberFormat="0" applyBorder="0" applyAlignment="0" applyProtection="0"/>
    <xf numFmtId="0" fontId="86" fillId="17" borderId="0" applyNumberFormat="0" applyBorder="0" applyAlignment="0" applyProtection="0"/>
    <xf numFmtId="0" fontId="86" fillId="43" borderId="0" applyNumberFormat="0" applyBorder="0" applyAlignment="0" applyProtection="0"/>
    <xf numFmtId="0" fontId="21" fillId="16" borderId="0" applyNumberFormat="0" applyBorder="0" applyAlignment="0" applyProtection="0"/>
    <xf numFmtId="0" fontId="86" fillId="44" borderId="0" applyNumberFormat="0" applyBorder="0" applyAlignment="0" applyProtection="0"/>
    <xf numFmtId="0" fontId="21" fillId="9" borderId="0" applyNumberFormat="0" applyBorder="0" applyAlignment="0" applyProtection="0"/>
    <xf numFmtId="0" fontId="86" fillId="18" borderId="0" applyNumberFormat="0" applyBorder="0" applyAlignment="0" applyProtection="0"/>
    <xf numFmtId="0" fontId="86" fillId="18" borderId="0" applyNumberFormat="0" applyBorder="0" applyAlignment="0" applyProtection="0"/>
    <xf numFmtId="0" fontId="86" fillId="45" borderId="0" applyNumberFormat="0" applyBorder="0" applyAlignment="0" applyProtection="0"/>
    <xf numFmtId="0" fontId="21" fillId="16" borderId="0" applyNumberFormat="0" applyBorder="0" applyAlignment="0" applyProtection="0"/>
    <xf numFmtId="0" fontId="86" fillId="40" borderId="0" applyNumberFormat="0" applyBorder="0" applyAlignment="0" applyProtection="0"/>
    <xf numFmtId="0" fontId="21" fillId="12" borderId="0" applyNumberFormat="0" applyBorder="0" applyAlignment="0" applyProtection="0"/>
    <xf numFmtId="0" fontId="21" fillId="4" borderId="0" applyNumberFormat="0" applyBorder="0" applyAlignment="0" applyProtection="0"/>
    <xf numFmtId="0" fontId="86" fillId="41" borderId="0" applyNumberFormat="0" applyBorder="0" applyAlignment="0" applyProtection="0"/>
    <xf numFmtId="0" fontId="21" fillId="9" borderId="0" applyNumberFormat="0" applyBorder="0" applyAlignment="0" applyProtection="0"/>
    <xf numFmtId="0" fontId="21" fillId="4" borderId="0" applyNumberFormat="0" applyBorder="0" applyAlignment="0" applyProtection="0"/>
    <xf numFmtId="0" fontId="86" fillId="13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86" fillId="17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86" fillId="44" borderId="0" applyNumberFormat="0" applyBorder="0" applyAlignment="0" applyProtection="0"/>
    <xf numFmtId="0" fontId="21" fillId="9" borderId="0" applyNumberFormat="0" applyBorder="0" applyAlignment="0" applyProtection="0"/>
    <xf numFmtId="0" fontId="86" fillId="18" borderId="0" applyNumberFormat="0" applyBorder="0" applyAlignment="0" applyProtection="0"/>
    <xf numFmtId="0" fontId="21" fillId="19" borderId="0" applyNumberFormat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89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6" fontId="8" fillId="0" borderId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84" fontId="10" fillId="20" borderId="0"/>
    <xf numFmtId="184" fontId="10" fillId="20" borderId="0"/>
    <xf numFmtId="0" fontId="11" fillId="21" borderId="0"/>
    <xf numFmtId="0" fontId="11" fillId="21" borderId="0"/>
    <xf numFmtId="184" fontId="12" fillId="0" borderId="0"/>
    <xf numFmtId="184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11" borderId="0" applyFill="0" applyBorder="0" applyProtection="0">
      <alignment horizontal="center"/>
    </xf>
    <xf numFmtId="10" fontId="9" fillId="0" borderId="0"/>
    <xf numFmtId="10" fontId="13" fillId="11" borderId="0" applyFill="0" applyBorder="0" applyProtection="0">
      <alignment horizontal="center"/>
    </xf>
    <xf numFmtId="0" fontId="9" fillId="0" borderId="0"/>
    <xf numFmtId="0" fontId="19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11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21" fillId="16" borderId="0" applyNumberFormat="0" applyBorder="0" applyAlignment="0" applyProtection="0"/>
    <xf numFmtId="0" fontId="86" fillId="46" borderId="0" applyNumberFormat="0" applyBorder="0" applyAlignment="0" applyProtection="0"/>
    <xf numFmtId="0" fontId="21" fillId="22" borderId="0" applyNumberFormat="0" applyBorder="0" applyAlignment="0" applyProtection="0"/>
    <xf numFmtId="0" fontId="86" fillId="47" borderId="0" applyNumberFormat="0" applyBorder="0" applyAlignment="0" applyProtection="0"/>
    <xf numFmtId="0" fontId="21" fillId="22" borderId="0" applyNumberFormat="0" applyBorder="0" applyAlignment="0" applyProtection="0"/>
    <xf numFmtId="0" fontId="86" fillId="48" borderId="0" applyNumberFormat="0" applyBorder="0" applyAlignment="0" applyProtection="0"/>
    <xf numFmtId="0" fontId="21" fillId="23" borderId="0" applyNumberFormat="0" applyBorder="0" applyAlignment="0" applyProtection="0"/>
    <xf numFmtId="0" fontId="86" fillId="49" borderId="0" applyNumberFormat="0" applyBorder="0" applyAlignment="0" applyProtection="0"/>
    <xf numFmtId="0" fontId="21" fillId="16" borderId="0" applyNumberFormat="0" applyBorder="0" applyAlignment="0" applyProtection="0"/>
    <xf numFmtId="0" fontId="86" fillId="50" borderId="0" applyNumberFormat="0" applyBorder="0" applyAlignment="0" applyProtection="0"/>
    <xf numFmtId="0" fontId="21" fillId="24" borderId="0" applyNumberFormat="0" applyBorder="0" applyAlignment="0" applyProtection="0"/>
    <xf numFmtId="0" fontId="86" fillId="51" borderId="0" applyNumberFormat="0" applyBorder="0" applyAlignment="0" applyProtection="0"/>
    <xf numFmtId="0" fontId="21" fillId="16" borderId="0" applyNumberFormat="0" applyBorder="0" applyAlignment="0" applyProtection="0"/>
    <xf numFmtId="0" fontId="86" fillId="46" borderId="0" applyNumberFormat="0" applyBorder="0" applyAlignment="0" applyProtection="0"/>
    <xf numFmtId="0" fontId="21" fillId="22" borderId="0" applyNumberFormat="0" applyBorder="0" applyAlignment="0" applyProtection="0"/>
    <xf numFmtId="0" fontId="86" fillId="47" borderId="0" applyNumberFormat="0" applyBorder="0" applyAlignment="0" applyProtection="0"/>
    <xf numFmtId="0" fontId="21" fillId="24" borderId="0" applyNumberFormat="0" applyBorder="0" applyAlignment="0" applyProtection="0"/>
    <xf numFmtId="0" fontId="21" fillId="22" borderId="0" applyNumberFormat="0" applyBorder="0" applyAlignment="0" applyProtection="0"/>
    <xf numFmtId="0" fontId="86" fillId="48" borderId="0" applyNumberFormat="0" applyBorder="0" applyAlignment="0" applyProtection="0"/>
    <xf numFmtId="0" fontId="21" fillId="25" borderId="0" applyNumberFormat="0" applyBorder="0" applyAlignment="0" applyProtection="0"/>
    <xf numFmtId="0" fontId="21" fillId="23" borderId="0" applyNumberFormat="0" applyBorder="0" applyAlignment="0" applyProtection="0"/>
    <xf numFmtId="0" fontId="86" fillId="49" borderId="0" applyNumberFormat="0" applyBorder="0" applyAlignment="0" applyProtection="0"/>
    <xf numFmtId="0" fontId="21" fillId="14" borderId="0" applyNumberFormat="0" applyBorder="0" applyAlignment="0" applyProtection="0"/>
    <xf numFmtId="0" fontId="21" fillId="16" borderId="0" applyNumberFormat="0" applyBorder="0" applyAlignment="0" applyProtection="0"/>
    <xf numFmtId="0" fontId="86" fillId="50" borderId="0" applyNumberFormat="0" applyBorder="0" applyAlignment="0" applyProtection="0"/>
    <xf numFmtId="0" fontId="21" fillId="4" borderId="0" applyNumberFormat="0" applyBorder="0" applyAlignment="0" applyProtection="0"/>
    <xf numFmtId="0" fontId="21" fillId="24" borderId="0" applyNumberFormat="0" applyBorder="0" applyAlignment="0" applyProtection="0"/>
    <xf numFmtId="0" fontId="86" fillId="51" borderId="0" applyNumberFormat="0" applyBorder="0" applyAlignment="0" applyProtection="0"/>
    <xf numFmtId="0" fontId="21" fillId="19" borderId="0" applyNumberFormat="0" applyBorder="0" applyAlignment="0" applyProtection="0"/>
    <xf numFmtId="0" fontId="87" fillId="52" borderId="52" applyNumberFormat="0" applyAlignment="0" applyProtection="0"/>
    <xf numFmtId="0" fontId="45" fillId="9" borderId="2" applyNumberFormat="0" applyAlignment="0" applyProtection="0"/>
    <xf numFmtId="0" fontId="87" fillId="52" borderId="52" applyNumberFormat="0" applyAlignment="0" applyProtection="0"/>
    <xf numFmtId="0" fontId="23" fillId="2" borderId="3" applyNumberFormat="0" applyAlignment="0" applyProtection="0"/>
    <xf numFmtId="0" fontId="88" fillId="53" borderId="53" applyNumberFormat="0" applyAlignment="0" applyProtection="0"/>
    <xf numFmtId="0" fontId="24" fillId="2" borderId="2" applyNumberFormat="0" applyAlignment="0" applyProtection="0"/>
    <xf numFmtId="0" fontId="89" fillId="53" borderId="52" applyNumberFormat="0" applyAlignment="0" applyProtection="0"/>
    <xf numFmtId="0" fontId="25" fillId="6" borderId="0" applyNumberFormat="0" applyBorder="0" applyAlignment="0" applyProtection="0"/>
    <xf numFmtId="0" fontId="90" fillId="54" borderId="0" applyNumberFormat="0" applyBorder="0" applyAlignment="0" applyProtection="0"/>
    <xf numFmtId="0" fontId="26" fillId="0" borderId="5" applyNumberFormat="0" applyFill="0" applyAlignment="0" applyProtection="0"/>
    <xf numFmtId="0" fontId="91" fillId="0" borderId="54" applyNumberFormat="0" applyFill="0" applyAlignment="0" applyProtection="0"/>
    <xf numFmtId="0" fontId="47" fillId="0" borderId="5" applyNumberFormat="0" applyFill="0" applyAlignment="0" applyProtection="0"/>
    <xf numFmtId="0" fontId="27" fillId="0" borderId="6" applyNumberFormat="0" applyFill="0" applyAlignment="0" applyProtection="0"/>
    <xf numFmtId="0" fontId="92" fillId="0" borderId="55" applyNumberFormat="0" applyFill="0" applyAlignment="0" applyProtection="0"/>
    <xf numFmtId="0" fontId="48" fillId="0" borderId="7" applyNumberFormat="0" applyFill="0" applyAlignment="0" applyProtection="0"/>
    <xf numFmtId="0" fontId="28" fillId="0" borderId="8" applyNumberFormat="0" applyFill="0" applyAlignment="0" applyProtection="0"/>
    <xf numFmtId="0" fontId="93" fillId="0" borderId="56" applyNumberFormat="0" applyFill="0" applyAlignment="0" applyProtection="0"/>
    <xf numFmtId="0" fontId="49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85" fillId="0" borderId="0"/>
    <xf numFmtId="0" fontId="20" fillId="0" borderId="0"/>
    <xf numFmtId="0" fontId="29" fillId="0" borderId="0"/>
    <xf numFmtId="0" fontId="16" fillId="0" borderId="0"/>
    <xf numFmtId="0" fontId="19" fillId="0" borderId="0"/>
    <xf numFmtId="0" fontId="19" fillId="0" borderId="0"/>
    <xf numFmtId="0" fontId="29" fillId="0" borderId="0"/>
    <xf numFmtId="0" fontId="20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85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94" fillId="0" borderId="57" applyNumberFormat="0" applyFill="0" applyAlignment="0" applyProtection="0"/>
    <xf numFmtId="0" fontId="23" fillId="0" borderId="10" applyNumberFormat="0" applyFill="0" applyAlignment="0" applyProtection="0"/>
    <xf numFmtId="0" fontId="95" fillId="0" borderId="58" applyNumberFormat="0" applyFill="0" applyAlignment="0" applyProtection="0"/>
    <xf numFmtId="0" fontId="96" fillId="55" borderId="59" applyNumberFormat="0" applyAlignment="0" applyProtection="0"/>
    <xf numFmtId="0" fontId="30" fillId="25" borderId="11" applyNumberFormat="0" applyAlignment="0" applyProtection="0"/>
    <xf numFmtId="0" fontId="96" fillId="55" borderId="59" applyNumberFormat="0" applyAlignment="0" applyProtection="0"/>
    <xf numFmtId="0" fontId="9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98" fillId="56" borderId="0" applyNumberFormat="0" applyBorder="0" applyAlignment="0" applyProtection="0"/>
    <xf numFmtId="0" fontId="24" fillId="2" borderId="2" applyNumberFormat="0" applyAlignment="0" applyProtection="0"/>
    <xf numFmtId="0" fontId="89" fillId="53" borderId="52" applyNumberFormat="0" applyAlignment="0" applyProtection="0"/>
    <xf numFmtId="0" fontId="24" fillId="11" borderId="2" applyNumberFormat="0" applyAlignment="0" applyProtection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85" fillId="0" borderId="0"/>
    <xf numFmtId="0" fontId="20" fillId="0" borderId="0"/>
    <xf numFmtId="0" fontId="29" fillId="0" borderId="0"/>
    <xf numFmtId="0" fontId="19" fillId="0" borderId="0"/>
    <xf numFmtId="0" fontId="19" fillId="0" borderId="0"/>
    <xf numFmtId="0" fontId="51" fillId="0" borderId="0"/>
    <xf numFmtId="0" fontId="85" fillId="0" borderId="0"/>
    <xf numFmtId="0" fontId="85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43" fillId="0" borderId="0"/>
    <xf numFmtId="0" fontId="19" fillId="0" borderId="0"/>
    <xf numFmtId="0" fontId="19" fillId="0" borderId="0"/>
    <xf numFmtId="0" fontId="19" fillId="0" borderId="0"/>
    <xf numFmtId="0" fontId="23" fillId="0" borderId="10" applyNumberFormat="0" applyFill="0" applyAlignment="0" applyProtection="0"/>
    <xf numFmtId="0" fontId="95" fillId="0" borderId="58" applyNumberFormat="0" applyFill="0" applyAlignment="0" applyProtection="0"/>
    <xf numFmtId="0" fontId="33" fillId="5" borderId="0" applyNumberFormat="0" applyBorder="0" applyAlignment="0" applyProtection="0"/>
    <xf numFmtId="0" fontId="99" fillId="57" borderId="0" applyNumberFormat="0" applyBorder="0" applyAlignment="0" applyProtection="0"/>
    <xf numFmtId="0" fontId="33" fillId="5" borderId="0" applyNumberFormat="0" applyBorder="0" applyAlignment="0" applyProtection="0"/>
    <xf numFmtId="0" fontId="99" fillId="57" borderId="0" applyNumberFormat="0" applyBorder="0" applyAlignment="0" applyProtection="0"/>
    <xf numFmtId="0" fontId="34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9" fillId="10" borderId="12" applyNumberFormat="0" applyFont="0" applyAlignment="0" applyProtection="0"/>
    <xf numFmtId="0" fontId="53" fillId="58" borderId="60" applyNumberFormat="0" applyFont="0" applyAlignment="0" applyProtection="0"/>
    <xf numFmtId="0" fontId="55" fillId="58" borderId="60" applyNumberFormat="0" applyFont="0" applyAlignment="0" applyProtection="0"/>
    <xf numFmtId="0" fontId="56" fillId="58" borderId="60" applyNumberFormat="0" applyFont="0" applyAlignment="0" applyProtection="0"/>
    <xf numFmtId="0" fontId="32" fillId="10" borderId="12" applyNumberFormat="0" applyFont="0" applyAlignment="0" applyProtection="0"/>
    <xf numFmtId="0" fontId="44" fillId="58" borderId="60" applyNumberFormat="0" applyFont="0" applyAlignment="0" applyProtection="0"/>
    <xf numFmtId="0" fontId="20" fillId="10" borderId="12" applyNumberFormat="0" applyFont="0" applyAlignment="0" applyProtection="0"/>
    <xf numFmtId="0" fontId="53" fillId="58" borderId="60" applyNumberFormat="0" applyFont="0" applyAlignment="0" applyProtection="0"/>
    <xf numFmtId="0" fontId="20" fillId="58" borderId="60" applyNumberFormat="0" applyFont="0" applyAlignment="0" applyProtection="0"/>
    <xf numFmtId="0" fontId="19" fillId="10" borderId="12" applyNumberFormat="0" applyFont="0" applyAlignment="0" applyProtection="0"/>
    <xf numFmtId="0" fontId="20" fillId="58" borderId="60" applyNumberFormat="0" applyFont="0" applyAlignment="0" applyProtection="0"/>
    <xf numFmtId="0" fontId="53" fillId="58" borderId="60" applyNumberFormat="0" applyFont="0" applyAlignment="0" applyProtection="0"/>
    <xf numFmtId="0" fontId="23" fillId="2" borderId="3" applyNumberFormat="0" applyAlignment="0" applyProtection="0"/>
    <xf numFmtId="0" fontId="88" fillId="53" borderId="53" applyNumberFormat="0" applyAlignment="0" applyProtection="0"/>
    <xf numFmtId="0" fontId="46" fillId="11" borderId="4" applyNumberFormat="0" applyAlignment="0" applyProtection="0"/>
    <xf numFmtId="0" fontId="94" fillId="0" borderId="57" applyNumberFormat="0" applyFill="0" applyAlignment="0" applyProtection="0"/>
    <xf numFmtId="0" fontId="31" fillId="15" borderId="0" applyNumberFormat="0" applyBorder="0" applyAlignment="0" applyProtection="0"/>
    <xf numFmtId="0" fontId="98" fillId="56" borderId="0" applyNumberFormat="0" applyBorder="0" applyAlignment="0" applyProtection="0"/>
    <xf numFmtId="0" fontId="2" fillId="0" borderId="0"/>
    <xf numFmtId="0" fontId="10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76" fontId="1" fillId="0" borderId="0" applyFont="0" applyFill="0" applyBorder="0" applyAlignment="0" applyProtection="0"/>
    <xf numFmtId="191" fontId="35" fillId="0" borderId="0" applyFont="0" applyFill="0" applyBorder="0" applyAlignment="0" applyProtection="0"/>
    <xf numFmtId="175" fontId="43" fillId="0" borderId="0" applyFont="0" applyFill="0" applyBorder="0" applyAlignment="0" applyProtection="0"/>
    <xf numFmtId="0" fontId="90" fillId="54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</cellStyleXfs>
  <cellXfs count="273">
    <xf numFmtId="0" fontId="0" fillId="0" borderId="0" xfId="0"/>
    <xf numFmtId="0" fontId="18" fillId="0" borderId="0" xfId="0" applyFont="1"/>
    <xf numFmtId="0" fontId="37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7" fillId="0" borderId="0" xfId="0" applyFont="1"/>
    <xf numFmtId="0" fontId="40" fillId="0" borderId="0" xfId="0" applyFont="1" applyAlignment="1">
      <alignment horizontal="center"/>
    </xf>
    <xf numFmtId="0" fontId="40" fillId="0" borderId="0" xfId="0" applyFont="1" applyFill="1" applyAlignment="1">
      <alignment horizontal="center"/>
    </xf>
    <xf numFmtId="0" fontId="42" fillId="0" borderId="0" xfId="0" applyFont="1"/>
    <xf numFmtId="185" fontId="17" fillId="0" borderId="0" xfId="0" applyNumberFormat="1" applyFont="1" applyAlignment="1">
      <alignment vertical="center"/>
    </xf>
    <xf numFmtId="0" fontId="39" fillId="0" borderId="13" xfId="366" applyFont="1" applyFill="1" applyBorder="1" applyAlignment="1">
      <alignment horizontal="center" vertical="center" wrapText="1"/>
    </xf>
    <xf numFmtId="185" fontId="52" fillId="0" borderId="14" xfId="366" applyNumberFormat="1" applyFont="1" applyFill="1" applyBorder="1" applyAlignment="1">
      <alignment horizontal="center" vertical="center"/>
    </xf>
    <xf numFmtId="185" fontId="52" fillId="0" borderId="14" xfId="366" applyNumberFormat="1" applyFont="1" applyFill="1" applyBorder="1" applyAlignment="1">
      <alignment horizontal="right" vertical="center" indent="1"/>
    </xf>
    <xf numFmtId="185" fontId="52" fillId="0" borderId="13" xfId="366" applyNumberFormat="1" applyFont="1" applyFill="1" applyBorder="1" applyAlignment="1">
      <alignment horizontal="right" vertical="center" indent="1"/>
    </xf>
    <xf numFmtId="185" fontId="54" fillId="0" borderId="14" xfId="366" applyNumberFormat="1" applyFont="1" applyFill="1" applyBorder="1" applyAlignment="1">
      <alignment horizontal="right" vertical="center" indent="1"/>
    </xf>
    <xf numFmtId="185" fontId="58" fillId="0" borderId="15" xfId="366" applyNumberFormat="1" applyFont="1" applyFill="1" applyBorder="1" applyAlignment="1">
      <alignment horizontal="center" vertical="center"/>
    </xf>
    <xf numFmtId="0" fontId="17" fillId="0" borderId="16" xfId="0" applyFont="1" applyBorder="1" applyAlignment="1">
      <alignment vertical="center"/>
    </xf>
    <xf numFmtId="0" fontId="40" fillId="0" borderId="16" xfId="366" applyFont="1" applyBorder="1" applyAlignment="1">
      <alignment horizontal="center" vertical="center"/>
    </xf>
    <xf numFmtId="0" fontId="40" fillId="0" borderId="17" xfId="366" applyFont="1" applyBorder="1" applyAlignment="1">
      <alignment horizontal="center" vertical="center"/>
    </xf>
    <xf numFmtId="0" fontId="40" fillId="0" borderId="18" xfId="366" applyFont="1" applyBorder="1" applyAlignment="1">
      <alignment horizontal="center" vertical="center"/>
    </xf>
    <xf numFmtId="0" fontId="40" fillId="0" borderId="19" xfId="366" applyFont="1" applyBorder="1" applyAlignment="1">
      <alignment horizontal="center" vertical="center"/>
    </xf>
    <xf numFmtId="185" fontId="52" fillId="0" borderId="20" xfId="366" applyNumberFormat="1" applyFont="1" applyFill="1" applyBorder="1" applyAlignment="1">
      <alignment horizontal="right" vertical="center" indent="1"/>
    </xf>
    <xf numFmtId="0" fontId="40" fillId="0" borderId="21" xfId="366" applyFont="1" applyBorder="1" applyAlignment="1">
      <alignment horizontal="center" vertical="center"/>
    </xf>
    <xf numFmtId="185" fontId="52" fillId="0" borderId="14" xfId="0" applyNumberFormat="1" applyFont="1" applyFill="1" applyBorder="1" applyAlignment="1">
      <alignment horizontal="right" vertical="center" indent="1"/>
    </xf>
    <xf numFmtId="185" fontId="52" fillId="0" borderId="22" xfId="0" applyNumberFormat="1" applyFont="1" applyFill="1" applyBorder="1" applyAlignment="1">
      <alignment horizontal="right" vertical="center" indent="1"/>
    </xf>
    <xf numFmtId="0" fontId="58" fillId="0" borderId="15" xfId="0" applyFont="1" applyBorder="1" applyAlignment="1">
      <alignment horizontal="center" vertical="center"/>
    </xf>
    <xf numFmtId="185" fontId="52" fillId="0" borderId="14" xfId="0" applyNumberFormat="1" applyFont="1" applyFill="1" applyBorder="1" applyAlignment="1">
      <alignment horizontal="center" vertical="center"/>
    </xf>
    <xf numFmtId="185" fontId="52" fillId="0" borderId="23" xfId="366" applyNumberFormat="1" applyFont="1" applyFill="1" applyBorder="1" applyAlignment="1">
      <alignment horizontal="right" vertical="center" indent="1"/>
    </xf>
    <xf numFmtId="185" fontId="52" fillId="0" borderId="23" xfId="366" applyNumberFormat="1" applyFont="1" applyFill="1" applyBorder="1" applyAlignment="1">
      <alignment horizontal="center" vertical="center"/>
    </xf>
    <xf numFmtId="185" fontId="52" fillId="0" borderId="20" xfId="0" applyNumberFormat="1" applyFont="1" applyFill="1" applyBorder="1" applyAlignment="1">
      <alignment horizontal="center" vertical="center"/>
    </xf>
    <xf numFmtId="185" fontId="52" fillId="0" borderId="13" xfId="0" applyNumberFormat="1" applyFont="1" applyFill="1" applyBorder="1" applyAlignment="1">
      <alignment horizontal="center" vertical="center"/>
    </xf>
    <xf numFmtId="177" fontId="52" fillId="0" borderId="14" xfId="0" applyNumberFormat="1" applyFont="1" applyFill="1" applyBorder="1" applyAlignment="1">
      <alignment horizontal="center" vertical="center"/>
    </xf>
    <xf numFmtId="185" fontId="39" fillId="0" borderId="13" xfId="0" applyNumberFormat="1" applyFont="1" applyBorder="1" applyAlignment="1">
      <alignment horizontal="center" vertical="center" wrapText="1"/>
    </xf>
    <xf numFmtId="185" fontId="58" fillId="0" borderId="15" xfId="0" applyNumberFormat="1" applyFont="1" applyFill="1" applyBorder="1" applyAlignment="1">
      <alignment horizontal="right" vertical="center" indent="1"/>
    </xf>
    <xf numFmtId="185" fontId="52" fillId="0" borderId="22" xfId="366" applyNumberFormat="1" applyFont="1" applyFill="1" applyBorder="1" applyAlignment="1">
      <alignment horizontal="right" vertical="center" indent="1"/>
    </xf>
    <xf numFmtId="0" fontId="57" fillId="0" borderId="14" xfId="365" applyFont="1" applyFill="1" applyBorder="1" applyAlignment="1">
      <alignment vertical="center"/>
    </xf>
    <xf numFmtId="0" fontId="57" fillId="0" borderId="23" xfId="365" applyFont="1" applyFill="1" applyBorder="1" applyAlignment="1">
      <alignment vertical="center"/>
    </xf>
    <xf numFmtId="185" fontId="52" fillId="0" borderId="24" xfId="0" applyNumberFormat="1" applyFont="1" applyFill="1" applyBorder="1" applyAlignment="1">
      <alignment horizontal="center" vertical="center"/>
    </xf>
    <xf numFmtId="1" fontId="57" fillId="0" borderId="14" xfId="365" applyNumberFormat="1" applyFont="1" applyFill="1" applyBorder="1" applyAlignment="1">
      <alignment vertical="center"/>
    </xf>
    <xf numFmtId="177" fontId="52" fillId="0" borderId="24" xfId="0" applyNumberFormat="1" applyFont="1" applyFill="1" applyBorder="1" applyAlignment="1">
      <alignment horizontal="center" vertical="center"/>
    </xf>
    <xf numFmtId="177" fontId="52" fillId="0" borderId="25" xfId="0" applyNumberFormat="1" applyFont="1" applyFill="1" applyBorder="1" applyAlignment="1">
      <alignment horizontal="center" vertical="center"/>
    </xf>
    <xf numFmtId="185" fontId="52" fillId="0" borderId="23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right"/>
    </xf>
    <xf numFmtId="185" fontId="52" fillId="0" borderId="22" xfId="366" applyNumberFormat="1" applyFont="1" applyFill="1" applyBorder="1" applyAlignment="1">
      <alignment horizontal="center" vertical="center"/>
    </xf>
    <xf numFmtId="0" fontId="57" fillId="0" borderId="13" xfId="365" applyFont="1" applyFill="1" applyBorder="1" applyAlignment="1">
      <alignment vertical="center"/>
    </xf>
    <xf numFmtId="0" fontId="60" fillId="0" borderId="0" xfId="0" applyFont="1" applyFill="1" applyAlignment="1">
      <alignment wrapText="1"/>
    </xf>
    <xf numFmtId="0" fontId="61" fillId="0" borderId="0" xfId="0" applyFont="1" applyFill="1" applyAlignment="1">
      <alignment wrapText="1"/>
    </xf>
    <xf numFmtId="0" fontId="62" fillId="0" borderId="0" xfId="0" applyFont="1" applyFill="1" applyAlignment="1">
      <alignment wrapText="1"/>
    </xf>
    <xf numFmtId="0" fontId="62" fillId="0" borderId="0" xfId="0" applyFont="1" applyFill="1" applyAlignment="1">
      <alignment vertical="top" wrapText="1"/>
    </xf>
    <xf numFmtId="0" fontId="60" fillId="0" borderId="0" xfId="0" applyFont="1" applyFill="1" applyAlignment="1">
      <alignment horizontal="right" wrapText="1"/>
    </xf>
    <xf numFmtId="0" fontId="62" fillId="26" borderId="14" xfId="0" applyFont="1" applyFill="1" applyBorder="1" applyAlignment="1">
      <alignment horizontal="center" vertical="center" wrapText="1"/>
    </xf>
    <xf numFmtId="185" fontId="39" fillId="0" borderId="14" xfId="0" applyNumberFormat="1" applyFont="1" applyFill="1" applyBorder="1" applyAlignment="1">
      <alignment horizontal="right" vertical="center" wrapText="1"/>
    </xf>
    <xf numFmtId="185" fontId="39" fillId="27" borderId="14" xfId="0" applyNumberFormat="1" applyFont="1" applyFill="1" applyBorder="1" applyAlignment="1">
      <alignment horizontal="right" vertical="center" wrapText="1"/>
    </xf>
    <xf numFmtId="185" fontId="39" fillId="0" borderId="14" xfId="0" applyNumberFormat="1" applyFont="1" applyBorder="1" applyAlignment="1">
      <alignment horizontal="center" vertical="center" wrapText="1"/>
    </xf>
    <xf numFmtId="185" fontId="39" fillId="0" borderId="14" xfId="0" applyNumberFormat="1" applyFont="1" applyBorder="1" applyAlignment="1">
      <alignment horizontal="right" vertical="center" wrapText="1"/>
    </xf>
    <xf numFmtId="185" fontId="39" fillId="0" borderId="14" xfId="0" applyNumberFormat="1" applyFont="1" applyBorder="1" applyAlignment="1">
      <alignment horizontal="right" vertical="center" wrapText="1" indent="1"/>
    </xf>
    <xf numFmtId="185" fontId="64" fillId="0" borderId="14" xfId="0" applyNumberFormat="1" applyFont="1" applyFill="1" applyBorder="1" applyAlignment="1">
      <alignment horizontal="right" vertical="center" wrapText="1"/>
    </xf>
    <xf numFmtId="185" fontId="64" fillId="27" borderId="14" xfId="0" applyNumberFormat="1" applyFont="1" applyFill="1" applyBorder="1" applyAlignment="1">
      <alignment horizontal="right" vertical="center" wrapText="1"/>
    </xf>
    <xf numFmtId="185" fontId="65" fillId="0" borderId="14" xfId="0" applyNumberFormat="1" applyFont="1" applyBorder="1" applyAlignment="1">
      <alignment horizontal="right" vertical="center" wrapText="1"/>
    </xf>
    <xf numFmtId="185" fontId="64" fillId="0" borderId="14" xfId="0" applyNumberFormat="1" applyFont="1" applyBorder="1" applyAlignment="1">
      <alignment horizontal="center" vertical="center" wrapText="1"/>
    </xf>
    <xf numFmtId="185" fontId="64" fillId="0" borderId="14" xfId="0" applyNumberFormat="1" applyFont="1" applyBorder="1" applyAlignment="1">
      <alignment horizontal="right" vertical="center" wrapText="1" indent="1"/>
    </xf>
    <xf numFmtId="185" fontId="60" fillId="0" borderId="14" xfId="0" applyNumberFormat="1" applyFont="1" applyFill="1" applyBorder="1" applyAlignment="1">
      <alignment horizontal="right" vertical="center" wrapText="1"/>
    </xf>
    <xf numFmtId="185" fontId="60" fillId="27" borderId="14" xfId="0" applyNumberFormat="1" applyFont="1" applyFill="1" applyBorder="1" applyAlignment="1">
      <alignment horizontal="right" vertical="center" wrapText="1"/>
    </xf>
    <xf numFmtId="185" fontId="67" fillId="0" borderId="14" xfId="0" applyNumberFormat="1" applyFont="1" applyFill="1" applyBorder="1" applyAlignment="1">
      <alignment horizontal="right" vertical="center" wrapText="1"/>
    </xf>
    <xf numFmtId="185" fontId="60" fillId="0" borderId="14" xfId="0" applyNumberFormat="1" applyFont="1" applyBorder="1" applyAlignment="1">
      <alignment horizontal="center" vertical="center" wrapText="1"/>
    </xf>
    <xf numFmtId="185" fontId="60" fillId="0" borderId="14" xfId="0" applyNumberFormat="1" applyFont="1" applyBorder="1" applyAlignment="1">
      <alignment horizontal="right" vertical="center" wrapText="1" indent="1"/>
    </xf>
    <xf numFmtId="185" fontId="67" fillId="0" borderId="14" xfId="0" applyNumberFormat="1" applyFont="1" applyBorder="1" applyAlignment="1">
      <alignment horizontal="right" vertical="center" wrapText="1" indent="1"/>
    </xf>
    <xf numFmtId="0" fontId="62" fillId="0" borderId="26" xfId="0" applyFont="1" applyFill="1" applyBorder="1" applyAlignment="1">
      <alignment horizontal="center" vertical="center" wrapText="1"/>
    </xf>
    <xf numFmtId="49" fontId="62" fillId="0" borderId="27" xfId="0" applyNumberFormat="1" applyFont="1" applyFill="1" applyBorder="1" applyAlignment="1">
      <alignment vertical="center" wrapText="1"/>
    </xf>
    <xf numFmtId="185" fontId="62" fillId="0" borderId="14" xfId="0" applyNumberFormat="1" applyFont="1" applyFill="1" applyBorder="1" applyAlignment="1">
      <alignment horizontal="right" vertical="center" wrapText="1"/>
    </xf>
    <xf numFmtId="185" fontId="62" fillId="27" borderId="14" xfId="0" applyNumberFormat="1" applyFont="1" applyFill="1" applyBorder="1" applyAlignment="1">
      <alignment horizontal="right" vertical="center" wrapText="1"/>
    </xf>
    <xf numFmtId="185" fontId="62" fillId="0" borderId="14" xfId="0" applyNumberFormat="1" applyFont="1" applyBorder="1" applyAlignment="1">
      <alignment horizontal="center" vertical="center" wrapText="1"/>
    </xf>
    <xf numFmtId="185" fontId="62" fillId="0" borderId="14" xfId="0" applyNumberFormat="1" applyFont="1" applyBorder="1" applyAlignment="1">
      <alignment horizontal="right" vertical="center" wrapText="1" indent="1"/>
    </xf>
    <xf numFmtId="185" fontId="68" fillId="0" borderId="14" xfId="0" applyNumberFormat="1" applyFont="1" applyBorder="1" applyAlignment="1">
      <alignment horizontal="right" vertical="center" wrapText="1" indent="1"/>
    </xf>
    <xf numFmtId="0" fontId="62" fillId="0" borderId="26" xfId="0" applyFont="1" applyFill="1" applyBorder="1" applyAlignment="1">
      <alignment vertical="center" wrapText="1"/>
    </xf>
    <xf numFmtId="0" fontId="20" fillId="0" borderId="0" xfId="264"/>
    <xf numFmtId="0" fontId="62" fillId="0" borderId="27" xfId="0" applyFont="1" applyFill="1" applyBorder="1" applyAlignment="1">
      <alignment vertical="center" wrapText="1"/>
    </xf>
    <xf numFmtId="0" fontId="62" fillId="0" borderId="27" xfId="0" applyFont="1" applyFill="1" applyBorder="1" applyAlignment="1">
      <alignment horizontal="left" vertical="center" wrapText="1"/>
    </xf>
    <xf numFmtId="0" fontId="62" fillId="0" borderId="0" xfId="0" applyFont="1" applyAlignment="1">
      <alignment vertical="center"/>
    </xf>
    <xf numFmtId="185" fontId="62" fillId="0" borderId="0" xfId="0" applyNumberFormat="1" applyFont="1" applyAlignment="1">
      <alignment vertical="center" wrapText="1"/>
    </xf>
    <xf numFmtId="0" fontId="20" fillId="0" borderId="0" xfId="335"/>
    <xf numFmtId="185" fontId="60" fillId="0" borderId="0" xfId="366" applyNumberFormat="1" applyFont="1" applyFill="1" applyBorder="1" applyAlignment="1">
      <alignment vertical="center"/>
    </xf>
    <xf numFmtId="0" fontId="39" fillId="0" borderId="28" xfId="366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40" fillId="0" borderId="29" xfId="366" applyFont="1" applyBorder="1" applyAlignment="1">
      <alignment horizontal="left" vertical="center"/>
    </xf>
    <xf numFmtId="185" fontId="40" fillId="0" borderId="16" xfId="366" applyNumberFormat="1" applyFont="1" applyBorder="1" applyAlignment="1">
      <alignment horizontal="right" vertical="center"/>
    </xf>
    <xf numFmtId="185" fontId="40" fillId="0" borderId="15" xfId="366" applyNumberFormat="1" applyFont="1" applyBorder="1" applyAlignment="1">
      <alignment horizontal="right" vertical="center"/>
    </xf>
    <xf numFmtId="177" fontId="17" fillId="0" borderId="0" xfId="0" applyNumberFormat="1" applyFont="1" applyAlignment="1">
      <alignment vertical="center"/>
    </xf>
    <xf numFmtId="177" fontId="40" fillId="0" borderId="30" xfId="366" applyNumberFormat="1" applyFont="1" applyBorder="1" applyAlignment="1">
      <alignment vertical="center"/>
    </xf>
    <xf numFmtId="185" fontId="40" fillId="0" borderId="17" xfId="366" applyNumberFormat="1" applyFont="1" applyBorder="1" applyAlignment="1">
      <alignment horizontal="right" vertical="center"/>
    </xf>
    <xf numFmtId="185" fontId="40" fillId="0" borderId="23" xfId="366" applyNumberFormat="1" applyFont="1" applyBorder="1" applyAlignment="1">
      <alignment horizontal="right" vertical="center"/>
    </xf>
    <xf numFmtId="185" fontId="40" fillId="0" borderId="23" xfId="366" applyNumberFormat="1" applyFont="1" applyBorder="1" applyAlignment="1">
      <alignment horizontal="center" vertical="center"/>
    </xf>
    <xf numFmtId="185" fontId="40" fillId="0" borderId="31" xfId="366" applyNumberFormat="1" applyFont="1" applyBorder="1" applyAlignment="1">
      <alignment horizontal="right" vertical="center"/>
    </xf>
    <xf numFmtId="177" fontId="40" fillId="0" borderId="26" xfId="366" applyNumberFormat="1" applyFont="1" applyBorder="1" applyAlignment="1">
      <alignment vertical="center"/>
    </xf>
    <xf numFmtId="185" fontId="40" fillId="0" borderId="18" xfId="366" applyNumberFormat="1" applyFont="1" applyBorder="1" applyAlignment="1">
      <alignment horizontal="right" vertical="center"/>
    </xf>
    <xf numFmtId="185" fontId="40" fillId="0" borderId="14" xfId="366" applyNumberFormat="1" applyFont="1" applyBorder="1" applyAlignment="1">
      <alignment horizontal="center" vertical="center"/>
    </xf>
    <xf numFmtId="185" fontId="16" fillId="0" borderId="0" xfId="0" applyNumberFormat="1" applyFont="1" applyAlignment="1">
      <alignment vertical="center"/>
    </xf>
    <xf numFmtId="177" fontId="16" fillId="0" borderId="0" xfId="0" applyNumberFormat="1" applyFont="1" applyAlignment="1">
      <alignment vertical="center"/>
    </xf>
    <xf numFmtId="0" fontId="40" fillId="0" borderId="26" xfId="366" applyFont="1" applyBorder="1" applyAlignment="1">
      <alignment vertical="center"/>
    </xf>
    <xf numFmtId="2" fontId="40" fillId="0" borderId="26" xfId="366" applyNumberFormat="1" applyFont="1" applyBorder="1" applyAlignment="1">
      <alignment vertical="center"/>
    </xf>
    <xf numFmtId="177" fontId="40" fillId="0" borderId="26" xfId="366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177" fontId="17" fillId="0" borderId="0" xfId="0" applyNumberFormat="1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40" fillId="0" borderId="26" xfId="366" applyFont="1" applyFill="1" applyBorder="1" applyAlignment="1">
      <alignment vertical="center"/>
    </xf>
    <xf numFmtId="185" fontId="40" fillId="0" borderId="18" xfId="366" applyNumberFormat="1" applyFont="1" applyFill="1" applyBorder="1" applyAlignment="1">
      <alignment horizontal="right" vertical="center"/>
    </xf>
    <xf numFmtId="185" fontId="40" fillId="0" borderId="14" xfId="366" applyNumberFormat="1" applyFont="1" applyFill="1" applyBorder="1" applyAlignment="1">
      <alignment horizontal="center" vertical="center"/>
    </xf>
    <xf numFmtId="177" fontId="36" fillId="0" borderId="0" xfId="0" applyNumberFormat="1" applyFont="1" applyAlignment="1">
      <alignment vertical="center"/>
    </xf>
    <xf numFmtId="0" fontId="36" fillId="0" borderId="0" xfId="0" applyFont="1" applyBorder="1" applyAlignment="1">
      <alignment vertical="center"/>
    </xf>
    <xf numFmtId="0" fontId="40" fillId="0" borderId="26" xfId="364" applyFont="1" applyBorder="1" applyAlignment="1">
      <alignment vertical="center"/>
    </xf>
    <xf numFmtId="185" fontId="40" fillId="0" borderId="18" xfId="0" applyNumberFormat="1" applyFont="1" applyBorder="1" applyAlignment="1">
      <alignment vertical="center"/>
    </xf>
    <xf numFmtId="0" fontId="40" fillId="0" borderId="26" xfId="0" applyFont="1" applyBorder="1" applyAlignment="1">
      <alignment vertical="center"/>
    </xf>
    <xf numFmtId="185" fontId="70" fillId="0" borderId="18" xfId="0" applyNumberFormat="1" applyFont="1" applyBorder="1" applyAlignment="1">
      <alignment vertical="center"/>
    </xf>
    <xf numFmtId="185" fontId="70" fillId="0" borderId="14" xfId="0" applyNumberFormat="1" applyFont="1" applyBorder="1" applyAlignment="1">
      <alignment vertical="center"/>
    </xf>
    <xf numFmtId="185" fontId="57" fillId="0" borderId="14" xfId="366" applyNumberFormat="1" applyFont="1" applyFill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40" fillId="0" borderId="32" xfId="0" applyFont="1" applyBorder="1" applyAlignment="1">
      <alignment vertical="center"/>
    </xf>
    <xf numFmtId="185" fontId="57" fillId="0" borderId="22" xfId="366" applyNumberFormat="1" applyFont="1" applyFill="1" applyBorder="1" applyAlignment="1">
      <alignment horizontal="center" vertical="center"/>
    </xf>
    <xf numFmtId="0" fontId="58" fillId="0" borderId="33" xfId="0" applyFont="1" applyBorder="1" applyAlignment="1">
      <alignment vertical="center"/>
    </xf>
    <xf numFmtId="185" fontId="39" fillId="0" borderId="16" xfId="0" applyNumberFormat="1" applyFont="1" applyBorder="1" applyAlignment="1">
      <alignment vertical="center"/>
    </xf>
    <xf numFmtId="185" fontId="39" fillId="0" borderId="15" xfId="0" applyNumberFormat="1" applyFont="1" applyBorder="1" applyAlignment="1">
      <alignment vertical="center"/>
    </xf>
    <xf numFmtId="185" fontId="39" fillId="0" borderId="15" xfId="366" applyNumberFormat="1" applyFont="1" applyFill="1" applyBorder="1" applyAlignment="1">
      <alignment horizontal="center" vertical="center"/>
    </xf>
    <xf numFmtId="185" fontId="39" fillId="0" borderId="34" xfId="366" applyNumberFormat="1" applyFont="1" applyFill="1" applyBorder="1" applyAlignment="1">
      <alignment horizontal="right" vertical="center"/>
    </xf>
    <xf numFmtId="0" fontId="57" fillId="0" borderId="14" xfId="366" applyFont="1" applyFill="1" applyBorder="1" applyAlignment="1">
      <alignment vertical="center"/>
    </xf>
    <xf numFmtId="0" fontId="57" fillId="0" borderId="14" xfId="0" applyFont="1" applyFill="1" applyBorder="1" applyAlignment="1">
      <alignment vertical="center"/>
    </xf>
    <xf numFmtId="0" fontId="57" fillId="0" borderId="22" xfId="0" applyFont="1" applyFill="1" applyBorder="1" applyAlignment="1">
      <alignment vertical="center"/>
    </xf>
    <xf numFmtId="185" fontId="52" fillId="0" borderId="22" xfId="0" applyNumberFormat="1" applyFont="1" applyFill="1" applyBorder="1" applyAlignment="1">
      <alignment horizontal="center" vertical="center"/>
    </xf>
    <xf numFmtId="185" fontId="58" fillId="0" borderId="15" xfId="0" applyNumberFormat="1" applyFont="1" applyFill="1" applyBorder="1" applyAlignment="1">
      <alignment horizontal="center" vertical="center" wrapText="1"/>
    </xf>
    <xf numFmtId="185" fontId="52" fillId="0" borderId="31" xfId="0" applyNumberFormat="1" applyFont="1" applyFill="1" applyBorder="1" applyAlignment="1">
      <alignment horizontal="center" vertical="center"/>
    </xf>
    <xf numFmtId="0" fontId="71" fillId="0" borderId="0" xfId="0" applyFont="1"/>
    <xf numFmtId="0" fontId="62" fillId="0" borderId="0" xfId="0" applyFont="1"/>
    <xf numFmtId="0" fontId="72" fillId="0" borderId="0" xfId="0" applyFont="1"/>
    <xf numFmtId="0" fontId="40" fillId="0" borderId="0" xfId="0" applyFont="1" applyAlignment="1">
      <alignment vertical="center"/>
    </xf>
    <xf numFmtId="0" fontId="74" fillId="0" borderId="0" xfId="0" applyFont="1" applyAlignment="1">
      <alignment vertical="center"/>
    </xf>
    <xf numFmtId="185" fontId="52" fillId="0" borderId="20" xfId="366" applyNumberFormat="1" applyFont="1" applyFill="1" applyBorder="1" applyAlignment="1">
      <alignment horizontal="center" vertical="center"/>
    </xf>
    <xf numFmtId="177" fontId="72" fillId="0" borderId="20" xfId="0" applyNumberFormat="1" applyFont="1" applyFill="1" applyBorder="1" applyAlignment="1">
      <alignment vertical="center"/>
    </xf>
    <xf numFmtId="177" fontId="72" fillId="0" borderId="14" xfId="0" applyNumberFormat="1" applyFont="1" applyFill="1" applyBorder="1" applyAlignment="1">
      <alignment vertical="center"/>
    </xf>
    <xf numFmtId="185" fontId="73" fillId="0" borderId="24" xfId="0" applyNumberFormat="1" applyFont="1" applyFill="1" applyBorder="1" applyAlignment="1">
      <alignment vertical="center"/>
    </xf>
    <xf numFmtId="185" fontId="52" fillId="0" borderId="13" xfId="366" applyNumberFormat="1" applyFont="1" applyFill="1" applyBorder="1" applyAlignment="1">
      <alignment horizontal="center" vertical="center"/>
    </xf>
    <xf numFmtId="177" fontId="72" fillId="0" borderId="13" xfId="0" applyNumberFormat="1" applyFont="1" applyFill="1" applyBorder="1" applyAlignment="1">
      <alignment vertical="center"/>
    </xf>
    <xf numFmtId="185" fontId="73" fillId="0" borderId="28" xfId="0" applyNumberFormat="1" applyFont="1" applyFill="1" applyBorder="1" applyAlignment="1">
      <alignment vertical="center"/>
    </xf>
    <xf numFmtId="185" fontId="54" fillId="0" borderId="14" xfId="366" applyNumberFormat="1" applyFont="1" applyFill="1" applyBorder="1" applyAlignment="1">
      <alignment horizontal="center" vertical="center"/>
    </xf>
    <xf numFmtId="0" fontId="57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74" fillId="0" borderId="16" xfId="0" applyFont="1" applyBorder="1" applyAlignment="1">
      <alignment vertical="center"/>
    </xf>
    <xf numFmtId="185" fontId="58" fillId="0" borderId="15" xfId="0" applyNumberFormat="1" applyFont="1" applyBorder="1" applyAlignment="1">
      <alignment horizontal="center" vertical="center"/>
    </xf>
    <xf numFmtId="186" fontId="71" fillId="0" borderId="0" xfId="0" applyNumberFormat="1" applyFont="1" applyFill="1" applyAlignment="1">
      <alignment vertical="center"/>
    </xf>
    <xf numFmtId="0" fontId="76" fillId="0" borderId="0" xfId="0" applyFont="1" applyFill="1" applyAlignment="1">
      <alignment vertical="center"/>
    </xf>
    <xf numFmtId="0" fontId="72" fillId="0" borderId="0" xfId="0" applyFont="1" applyAlignment="1">
      <alignment vertical="center"/>
    </xf>
    <xf numFmtId="0" fontId="74" fillId="0" borderId="0" xfId="0" applyFont="1"/>
    <xf numFmtId="0" fontId="76" fillId="0" borderId="0" xfId="0" applyFont="1" applyFill="1"/>
    <xf numFmtId="0" fontId="39" fillId="0" borderId="0" xfId="0" applyFont="1" applyAlignment="1">
      <alignment horizontal="right"/>
    </xf>
    <xf numFmtId="185" fontId="39" fillId="0" borderId="28" xfId="0" applyNumberFormat="1" applyFont="1" applyBorder="1" applyAlignment="1">
      <alignment horizontal="center" vertical="center" wrapText="1"/>
    </xf>
    <xf numFmtId="0" fontId="59" fillId="0" borderId="0" xfId="363" applyFont="1"/>
    <xf numFmtId="0" fontId="59" fillId="0" borderId="0" xfId="363" applyFont="1" applyAlignment="1">
      <alignment vertical="center"/>
    </xf>
    <xf numFmtId="0" fontId="63" fillId="0" borderId="0" xfId="363" applyFont="1" applyAlignment="1">
      <alignment vertical="center"/>
    </xf>
    <xf numFmtId="185" fontId="67" fillId="0" borderId="14" xfId="0" applyNumberFormat="1" applyFont="1" applyBorder="1" applyAlignment="1">
      <alignment horizontal="center" vertical="center" wrapText="1"/>
    </xf>
    <xf numFmtId="185" fontId="68" fillId="0" borderId="14" xfId="0" applyNumberFormat="1" applyFont="1" applyBorder="1" applyAlignment="1">
      <alignment horizontal="center" vertical="center" wrapText="1"/>
    </xf>
    <xf numFmtId="185" fontId="59" fillId="0" borderId="0" xfId="363" applyNumberFormat="1" applyFont="1" applyAlignment="1">
      <alignment horizontal="center"/>
    </xf>
    <xf numFmtId="0" fontId="40" fillId="0" borderId="35" xfId="366" applyFont="1" applyBorder="1" applyAlignment="1">
      <alignment horizontal="center" vertical="center"/>
    </xf>
    <xf numFmtId="177" fontId="52" fillId="0" borderId="22" xfId="0" applyNumberFormat="1" applyFont="1" applyFill="1" applyBorder="1" applyAlignment="1">
      <alignment horizontal="center" vertical="center"/>
    </xf>
    <xf numFmtId="0" fontId="59" fillId="0" borderId="14" xfId="363" applyFont="1" applyBorder="1" applyAlignment="1">
      <alignment vertical="center"/>
    </xf>
    <xf numFmtId="186" fontId="0" fillId="0" borderId="0" xfId="0" applyNumberFormat="1"/>
    <xf numFmtId="185" fontId="81" fillId="0" borderId="14" xfId="366" applyNumberFormat="1" applyFont="1" applyFill="1" applyBorder="1" applyAlignment="1">
      <alignment horizontal="center" vertical="center"/>
    </xf>
    <xf numFmtId="185" fontId="59" fillId="0" borderId="0" xfId="363" applyNumberFormat="1" applyFont="1" applyAlignment="1">
      <alignment vertical="center"/>
    </xf>
    <xf numFmtId="177" fontId="52" fillId="0" borderId="23" xfId="0" applyNumberFormat="1" applyFont="1" applyFill="1" applyBorder="1" applyAlignment="1">
      <alignment horizontal="center" vertical="center"/>
    </xf>
    <xf numFmtId="185" fontId="77" fillId="0" borderId="0" xfId="0" applyNumberFormat="1" applyFont="1" applyAlignment="1">
      <alignment horizontal="right" vertical="center"/>
    </xf>
    <xf numFmtId="0" fontId="63" fillId="0" borderId="0" xfId="363" applyFont="1" applyAlignment="1">
      <alignment horizontal="center" vertical="center"/>
    </xf>
    <xf numFmtId="185" fontId="58" fillId="0" borderId="15" xfId="0" applyNumberFormat="1" applyFont="1" applyBorder="1" applyAlignment="1">
      <alignment horizontal="right" vertical="center" indent="1"/>
    </xf>
    <xf numFmtId="185" fontId="81" fillId="0" borderId="13" xfId="366" applyNumberFormat="1" applyFont="1" applyFill="1" applyBorder="1" applyAlignment="1">
      <alignment horizontal="center" vertical="center"/>
    </xf>
    <xf numFmtId="185" fontId="81" fillId="0" borderId="13" xfId="366" applyNumberFormat="1" applyFont="1" applyFill="1" applyBorder="1" applyAlignment="1">
      <alignment horizontal="right" vertical="center" indent="1"/>
    </xf>
    <xf numFmtId="185" fontId="78" fillId="0" borderId="14" xfId="0" applyNumberFormat="1" applyFont="1" applyBorder="1" applyAlignment="1">
      <alignment horizontal="center" vertical="center" wrapText="1"/>
    </xf>
    <xf numFmtId="185" fontId="78" fillId="0" borderId="14" xfId="0" applyNumberFormat="1" applyFont="1" applyBorder="1" applyAlignment="1">
      <alignment horizontal="right" vertical="center" wrapText="1" indent="1"/>
    </xf>
    <xf numFmtId="1" fontId="40" fillId="0" borderId="0" xfId="0" applyNumberFormat="1" applyFont="1" applyAlignment="1">
      <alignment vertical="center"/>
    </xf>
    <xf numFmtId="1" fontId="70" fillId="0" borderId="0" xfId="0" applyNumberFormat="1" applyFont="1" applyAlignment="1">
      <alignment vertical="center"/>
    </xf>
    <xf numFmtId="0" fontId="71" fillId="0" borderId="0" xfId="0" applyFont="1" applyAlignment="1">
      <alignment vertical="center"/>
    </xf>
    <xf numFmtId="177" fontId="71" fillId="0" borderId="0" xfId="0" applyNumberFormat="1" applyFont="1" applyAlignment="1">
      <alignment vertical="center"/>
    </xf>
    <xf numFmtId="185" fontId="40" fillId="0" borderId="36" xfId="366" applyNumberFormat="1" applyFont="1" applyBorder="1" applyAlignment="1">
      <alignment horizontal="right" vertical="center"/>
    </xf>
    <xf numFmtId="185" fontId="40" fillId="0" borderId="37" xfId="366" applyNumberFormat="1" applyFont="1" applyBorder="1" applyAlignment="1">
      <alignment horizontal="right" vertical="center"/>
    </xf>
    <xf numFmtId="185" fontId="39" fillId="0" borderId="36" xfId="0" applyNumberFormat="1" applyFont="1" applyBorder="1" applyAlignment="1">
      <alignment vertical="center"/>
    </xf>
    <xf numFmtId="0" fontId="62" fillId="0" borderId="0" xfId="0" applyFont="1" applyBorder="1" applyAlignment="1">
      <alignment vertical="center"/>
    </xf>
    <xf numFmtId="185" fontId="62" fillId="0" borderId="0" xfId="0" applyNumberFormat="1" applyFont="1" applyFill="1" applyBorder="1" applyAlignment="1">
      <alignment horizontal="right" vertical="center" wrapText="1"/>
    </xf>
    <xf numFmtId="185" fontId="62" fillId="0" borderId="0" xfId="0" applyNumberFormat="1" applyFont="1" applyFill="1" applyBorder="1" applyAlignment="1">
      <alignment vertical="center" wrapText="1"/>
    </xf>
    <xf numFmtId="185" fontId="69" fillId="0" borderId="0" xfId="0" applyNumberFormat="1" applyFont="1" applyFill="1" applyBorder="1" applyAlignment="1">
      <alignment vertical="center" wrapText="1"/>
    </xf>
    <xf numFmtId="185" fontId="62" fillId="0" borderId="0" xfId="0" applyNumberFormat="1" applyFont="1" applyBorder="1" applyAlignment="1">
      <alignment vertical="center" wrapText="1"/>
    </xf>
    <xf numFmtId="185" fontId="62" fillId="0" borderId="0" xfId="0" applyNumberFormat="1" applyFont="1" applyBorder="1" applyAlignment="1">
      <alignment horizontal="right" vertical="center" wrapText="1" indent="1"/>
    </xf>
    <xf numFmtId="0" fontId="59" fillId="0" borderId="0" xfId="363" applyFont="1" applyBorder="1"/>
    <xf numFmtId="185" fontId="40" fillId="0" borderId="15" xfId="366" applyNumberFormat="1" applyFont="1" applyBorder="1" applyAlignment="1">
      <alignment horizontal="center" vertical="center"/>
    </xf>
    <xf numFmtId="185" fontId="40" fillId="0" borderId="34" xfId="366" applyNumberFormat="1" applyFont="1" applyBorder="1" applyAlignment="1">
      <alignment horizontal="right" vertical="center"/>
    </xf>
    <xf numFmtId="185" fontId="70" fillId="0" borderId="14" xfId="0" applyNumberFormat="1" applyFont="1" applyBorder="1" applyAlignment="1">
      <alignment horizontal="center" vertical="center"/>
    </xf>
    <xf numFmtId="185" fontId="40" fillId="0" borderId="22" xfId="0" applyNumberFormat="1" applyFont="1" applyBorder="1" applyAlignment="1">
      <alignment horizontal="center" vertical="center"/>
    </xf>
    <xf numFmtId="185" fontId="39" fillId="0" borderId="15" xfId="0" applyNumberFormat="1" applyFont="1" applyBorder="1" applyAlignment="1">
      <alignment horizontal="center" vertical="center"/>
    </xf>
    <xf numFmtId="185" fontId="64" fillId="0" borderId="14" xfId="0" applyNumberFormat="1" applyFont="1" applyFill="1" applyBorder="1" applyAlignment="1">
      <alignment horizontal="center" vertical="center" wrapText="1"/>
    </xf>
    <xf numFmtId="185" fontId="60" fillId="0" borderId="14" xfId="0" applyNumberFormat="1" applyFont="1" applyFill="1" applyBorder="1" applyAlignment="1">
      <alignment horizontal="center" vertical="center" wrapText="1"/>
    </xf>
    <xf numFmtId="185" fontId="62" fillId="0" borderId="14" xfId="0" applyNumberFormat="1" applyFont="1" applyFill="1" applyBorder="1" applyAlignment="1">
      <alignment horizontal="center" vertical="center" wrapText="1"/>
    </xf>
    <xf numFmtId="185" fontId="62" fillId="0" borderId="0" xfId="0" applyNumberFormat="1" applyFont="1" applyFill="1" applyBorder="1" applyAlignment="1">
      <alignment horizontal="center" vertical="center" wrapText="1"/>
    </xf>
    <xf numFmtId="185" fontId="79" fillId="27" borderId="14" xfId="0" applyNumberFormat="1" applyFont="1" applyFill="1" applyBorder="1" applyAlignment="1">
      <alignment horizontal="right" vertical="center" wrapText="1"/>
    </xf>
    <xf numFmtId="4" fontId="40" fillId="0" borderId="22" xfId="0" applyNumberFormat="1" applyFont="1" applyBorder="1" applyAlignment="1">
      <alignment vertical="center"/>
    </xf>
    <xf numFmtId="4" fontId="59" fillId="0" borderId="0" xfId="363" applyNumberFormat="1" applyFont="1" applyAlignment="1">
      <alignment vertical="center"/>
    </xf>
    <xf numFmtId="0" fontId="62" fillId="0" borderId="38" xfId="0" applyFont="1" applyFill="1" applyBorder="1" applyAlignment="1">
      <alignment horizontal="center" vertical="center" wrapText="1"/>
    </xf>
    <xf numFmtId="0" fontId="62" fillId="0" borderId="38" xfId="0" applyFont="1" applyFill="1" applyBorder="1" applyAlignment="1">
      <alignment horizontal="left" vertical="center" wrapText="1"/>
    </xf>
    <xf numFmtId="185" fontId="52" fillId="26" borderId="14" xfId="366" applyNumberFormat="1" applyFont="1" applyFill="1" applyBorder="1" applyAlignment="1">
      <alignment horizontal="center" vertical="center"/>
    </xf>
    <xf numFmtId="185" fontId="52" fillId="26" borderId="14" xfId="366" applyNumberFormat="1" applyFont="1" applyFill="1" applyBorder="1" applyAlignment="1">
      <alignment horizontal="right" vertical="center" indent="1"/>
    </xf>
    <xf numFmtId="177" fontId="58" fillId="0" borderId="15" xfId="0" applyNumberFormat="1" applyFont="1" applyBorder="1" applyAlignment="1">
      <alignment horizontal="center" vertical="center"/>
    </xf>
    <xf numFmtId="177" fontId="58" fillId="0" borderId="34" xfId="0" applyNumberFormat="1" applyFont="1" applyBorder="1" applyAlignment="1">
      <alignment horizontal="center" vertical="center"/>
    </xf>
    <xf numFmtId="185" fontId="81" fillId="0" borderId="14" xfId="366" applyNumberFormat="1" applyFont="1" applyFill="1" applyBorder="1" applyAlignment="1">
      <alignment horizontal="right" vertical="center" indent="1"/>
    </xf>
    <xf numFmtId="0" fontId="40" fillId="0" borderId="39" xfId="366" applyFont="1" applyBorder="1" applyAlignment="1">
      <alignment horizontal="center" vertical="center" wrapText="1"/>
    </xf>
    <xf numFmtId="0" fontId="40" fillId="0" borderId="40" xfId="366" applyFont="1" applyBorder="1" applyAlignment="1">
      <alignment horizontal="center" vertical="center" wrapText="1"/>
    </xf>
    <xf numFmtId="0" fontId="40" fillId="0" borderId="40" xfId="366" applyFont="1" applyFill="1" applyBorder="1" applyAlignment="1">
      <alignment horizontal="center" vertical="center" wrapText="1"/>
    </xf>
    <xf numFmtId="3" fontId="40" fillId="0" borderId="22" xfId="0" applyNumberFormat="1" applyFont="1" applyBorder="1" applyAlignment="1">
      <alignment horizontal="center" vertical="center" wrapText="1"/>
    </xf>
    <xf numFmtId="3" fontId="40" fillId="0" borderId="40" xfId="0" applyNumberFormat="1" applyFont="1" applyBorder="1" applyAlignment="1">
      <alignment horizontal="center" vertical="center" wrapText="1"/>
    </xf>
    <xf numFmtId="3" fontId="40" fillId="0" borderId="41" xfId="0" applyNumberFormat="1" applyFont="1" applyBorder="1" applyAlignment="1">
      <alignment horizontal="center" vertical="center" wrapText="1"/>
    </xf>
    <xf numFmtId="177" fontId="72" fillId="0" borderId="23" xfId="0" applyNumberFormat="1" applyFont="1" applyFill="1" applyBorder="1" applyAlignment="1">
      <alignment vertical="center"/>
    </xf>
    <xf numFmtId="185" fontId="73" fillId="0" borderId="31" xfId="0" applyNumberFormat="1" applyFont="1" applyFill="1" applyBorder="1" applyAlignment="1">
      <alignment vertical="center"/>
    </xf>
    <xf numFmtId="0" fontId="57" fillId="0" borderId="20" xfId="366" applyFont="1" applyBorder="1" applyAlignment="1">
      <alignment horizontal="left" vertical="center"/>
    </xf>
    <xf numFmtId="185" fontId="73" fillId="0" borderId="42" xfId="0" applyNumberFormat="1" applyFont="1" applyBorder="1" applyAlignment="1">
      <alignment vertical="center"/>
    </xf>
    <xf numFmtId="185" fontId="40" fillId="0" borderId="35" xfId="0" applyNumberFormat="1" applyFont="1" applyBorder="1" applyAlignment="1">
      <alignment vertical="center"/>
    </xf>
    <xf numFmtId="185" fontId="82" fillId="0" borderId="14" xfId="0" applyNumberFormat="1" applyFont="1" applyFill="1" applyBorder="1" applyAlignment="1">
      <alignment horizontal="right" vertical="center" wrapText="1"/>
    </xf>
    <xf numFmtId="185" fontId="83" fillId="0" borderId="14" xfId="0" applyNumberFormat="1" applyFont="1" applyFill="1" applyBorder="1" applyAlignment="1">
      <alignment horizontal="right" vertical="center" wrapText="1"/>
    </xf>
    <xf numFmtId="185" fontId="68" fillId="0" borderId="14" xfId="0" applyNumberFormat="1" applyFont="1" applyFill="1" applyBorder="1" applyAlignment="1">
      <alignment horizontal="right" vertical="center" wrapText="1"/>
    </xf>
    <xf numFmtId="185" fontId="68" fillId="27" borderId="14" xfId="0" applyNumberFormat="1" applyFont="1" applyFill="1" applyBorder="1" applyAlignment="1">
      <alignment horizontal="right" vertical="center" wrapText="1"/>
    </xf>
    <xf numFmtId="185" fontId="68" fillId="0" borderId="14" xfId="0" applyNumberFormat="1" applyFont="1" applyBorder="1" applyAlignment="1">
      <alignment vertical="center"/>
    </xf>
    <xf numFmtId="185" fontId="67" fillId="27" borderId="14" xfId="0" applyNumberFormat="1" applyFont="1" applyFill="1" applyBorder="1" applyAlignment="1">
      <alignment horizontal="right" vertical="center" wrapText="1"/>
    </xf>
    <xf numFmtId="185" fontId="52" fillId="0" borderId="20" xfId="366" applyNumberFormat="1" applyFont="1" applyBorder="1" applyAlignment="1">
      <alignment horizontal="right" vertical="center" indent="1"/>
    </xf>
    <xf numFmtId="185" fontId="52" fillId="0" borderId="23" xfId="365" applyNumberFormat="1" applyFont="1" applyFill="1" applyBorder="1" applyAlignment="1">
      <alignment horizontal="right" vertical="center" indent="1"/>
    </xf>
    <xf numFmtId="185" fontId="52" fillId="0" borderId="14" xfId="365" applyNumberFormat="1" applyFont="1" applyFill="1" applyBorder="1" applyAlignment="1">
      <alignment horizontal="right" vertical="center" indent="1"/>
    </xf>
    <xf numFmtId="185" fontId="52" fillId="0" borderId="13" xfId="365" applyNumberFormat="1" applyFont="1" applyFill="1" applyBorder="1" applyAlignment="1">
      <alignment horizontal="right" vertical="center" indent="1"/>
    </xf>
    <xf numFmtId="185" fontId="68" fillId="27" borderId="14" xfId="0" applyNumberFormat="1" applyFont="1" applyFill="1" applyBorder="1" applyAlignment="1">
      <alignment vertical="center" wrapText="1"/>
    </xf>
    <xf numFmtId="185" fontId="65" fillId="27" borderId="14" xfId="0" applyNumberFormat="1" applyFont="1" applyFill="1" applyBorder="1" applyAlignment="1">
      <alignment horizontal="right" vertical="center" wrapText="1"/>
    </xf>
    <xf numFmtId="0" fontId="102" fillId="0" borderId="0" xfId="0" applyFont="1" applyFill="1" applyAlignment="1">
      <alignment wrapText="1"/>
    </xf>
    <xf numFmtId="185" fontId="103" fillId="27" borderId="14" xfId="0" applyNumberFormat="1" applyFont="1" applyFill="1" applyBorder="1" applyAlignment="1">
      <alignment horizontal="right" vertical="center" wrapText="1"/>
    </xf>
    <xf numFmtId="0" fontId="62" fillId="0" borderId="43" xfId="0" applyFont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0" fontId="40" fillId="0" borderId="32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40" fillId="0" borderId="30" xfId="0" applyFont="1" applyBorder="1" applyAlignment="1">
      <alignment horizontal="center" vertical="center" wrapText="1"/>
    </xf>
    <xf numFmtId="0" fontId="40" fillId="0" borderId="37" xfId="0" applyFont="1" applyBorder="1" applyAlignment="1">
      <alignment horizontal="center" vertical="center" wrapText="1"/>
    </xf>
    <xf numFmtId="0" fontId="40" fillId="0" borderId="22" xfId="0" applyFont="1" applyFill="1" applyBorder="1" applyAlignment="1">
      <alignment horizontal="center" vertical="center" wrapText="1"/>
    </xf>
    <xf numFmtId="0" fontId="40" fillId="0" borderId="23" xfId="0" applyFont="1" applyFill="1" applyBorder="1" applyAlignment="1">
      <alignment horizontal="center" vertical="center" wrapText="1"/>
    </xf>
    <xf numFmtId="0" fontId="40" fillId="27" borderId="22" xfId="0" applyFont="1" applyFill="1" applyBorder="1" applyAlignment="1">
      <alignment horizontal="center" vertical="center" wrapText="1"/>
    </xf>
    <xf numFmtId="0" fontId="40" fillId="27" borderId="23" xfId="0" applyFont="1" applyFill="1" applyBorder="1" applyAlignment="1">
      <alignment horizontal="center" vertical="center" wrapText="1"/>
    </xf>
    <xf numFmtId="0" fontId="62" fillId="26" borderId="26" xfId="0" applyFont="1" applyFill="1" applyBorder="1" applyAlignment="1">
      <alignment horizontal="center" vertical="center" wrapText="1"/>
    </xf>
    <xf numFmtId="0" fontId="62" fillId="26" borderId="27" xfId="0" applyFont="1" applyFill="1" applyBorder="1" applyAlignment="1">
      <alignment horizontal="center" vertical="center" wrapText="1"/>
    </xf>
    <xf numFmtId="0" fontId="62" fillId="0" borderId="22" xfId="0" applyFont="1" applyFill="1" applyBorder="1" applyAlignment="1">
      <alignment horizontal="center" vertical="center" wrapText="1"/>
    </xf>
    <xf numFmtId="0" fontId="62" fillId="0" borderId="23" xfId="0" applyFont="1" applyFill="1" applyBorder="1" applyAlignment="1">
      <alignment horizontal="center" vertical="center" wrapText="1"/>
    </xf>
    <xf numFmtId="0" fontId="60" fillId="0" borderId="14" xfId="0" applyFont="1" applyBorder="1" applyAlignment="1">
      <alignment horizontal="left" vertical="center" wrapText="1" inden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64" fillId="0" borderId="26" xfId="0" applyFont="1" applyBorder="1" applyAlignment="1">
      <alignment horizontal="center" vertical="center" wrapText="1"/>
    </xf>
    <xf numFmtId="0" fontId="64" fillId="0" borderId="27" xfId="0" applyFont="1" applyBorder="1" applyAlignment="1">
      <alignment horizontal="center" vertical="center" wrapText="1"/>
    </xf>
    <xf numFmtId="0" fontId="66" fillId="0" borderId="26" xfId="0" applyFont="1" applyFill="1" applyBorder="1" applyAlignment="1">
      <alignment vertical="center" wrapText="1"/>
    </xf>
    <xf numFmtId="0" fontId="66" fillId="0" borderId="27" xfId="0" applyFont="1" applyFill="1" applyBorder="1" applyAlignment="1">
      <alignment vertical="center" wrapText="1"/>
    </xf>
    <xf numFmtId="0" fontId="39" fillId="0" borderId="20" xfId="366" applyFont="1" applyFill="1" applyBorder="1" applyAlignment="1">
      <alignment horizontal="center" vertical="center" wrapText="1"/>
    </xf>
    <xf numFmtId="0" fontId="39" fillId="0" borderId="13" xfId="366" applyFont="1" applyFill="1" applyBorder="1" applyAlignment="1">
      <alignment horizontal="center"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45" xfId="0" applyFont="1" applyBorder="1" applyAlignment="1">
      <alignment horizontal="center" vertical="center" wrapText="1"/>
    </xf>
    <xf numFmtId="0" fontId="39" fillId="0" borderId="46" xfId="0" applyFont="1" applyBorder="1" applyAlignment="1">
      <alignment horizontal="center" vertical="center" wrapText="1"/>
    </xf>
    <xf numFmtId="0" fontId="39" fillId="0" borderId="47" xfId="0" applyFont="1" applyBorder="1" applyAlignment="1">
      <alignment horizontal="center" vertical="center" wrapText="1"/>
    </xf>
    <xf numFmtId="0" fontId="58" fillId="0" borderId="0" xfId="0" applyFont="1" applyAlignment="1">
      <alignment horizontal="center" vertical="center" wrapText="1"/>
    </xf>
    <xf numFmtId="0" fontId="39" fillId="0" borderId="19" xfId="366" applyFont="1" applyBorder="1" applyAlignment="1">
      <alignment horizontal="center" vertical="center" wrapText="1"/>
    </xf>
    <xf numFmtId="0" fontId="39" fillId="0" borderId="21" xfId="366" applyFont="1" applyBorder="1" applyAlignment="1">
      <alignment horizontal="center" vertical="center" wrapText="1"/>
    </xf>
    <xf numFmtId="0" fontId="39" fillId="0" borderId="20" xfId="366" applyFont="1" applyBorder="1" applyAlignment="1">
      <alignment horizontal="center" vertical="center" wrapText="1"/>
    </xf>
    <xf numFmtId="0" fontId="39" fillId="0" borderId="13" xfId="366" applyFont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39" fillId="0" borderId="19" xfId="366" applyFont="1" applyFill="1" applyBorder="1" applyAlignment="1">
      <alignment horizontal="center" vertical="center" wrapText="1"/>
    </xf>
    <xf numFmtId="0" fontId="39" fillId="0" borderId="21" xfId="366" applyFont="1" applyFill="1" applyBorder="1" applyAlignment="1">
      <alignment horizontal="center" vertical="center" wrapText="1"/>
    </xf>
    <xf numFmtId="0" fontId="39" fillId="0" borderId="42" xfId="366" applyFont="1" applyFill="1" applyBorder="1" applyAlignment="1">
      <alignment horizontal="center" vertical="center" wrapText="1"/>
    </xf>
    <xf numFmtId="0" fontId="39" fillId="0" borderId="48" xfId="366" applyFont="1" applyBorder="1" applyAlignment="1">
      <alignment horizontal="center" vertical="center" wrapText="1"/>
    </xf>
    <xf numFmtId="0" fontId="39" fillId="0" borderId="49" xfId="366" applyFont="1" applyBorder="1" applyAlignment="1">
      <alignment horizontal="center" vertical="center" wrapText="1"/>
    </xf>
    <xf numFmtId="0" fontId="39" fillId="0" borderId="50" xfId="366" applyFont="1" applyBorder="1" applyAlignment="1">
      <alignment horizontal="center" vertical="center" wrapText="1"/>
    </xf>
    <xf numFmtId="0" fontId="39" fillId="0" borderId="51" xfId="366" applyFont="1" applyBorder="1" applyAlignment="1">
      <alignment horizontal="center" vertical="center" wrapText="1"/>
    </xf>
  </cellXfs>
  <cellStyles count="404">
    <cellStyle name="?’ЋѓЋ‚›‰" xfId="1"/>
    <cellStyle name="?’ЋѓЋ‚›‰ 2" xfId="2"/>
    <cellStyle name="?’ЋѓЋ‚›‰ 3" xfId="3"/>
    <cellStyle name="?’ЋѓЋ‚›‰_29.01" xfId="4"/>
    <cellStyle name="_Derg0103_pooblasti2" xfId="5"/>
    <cellStyle name="_Derg0103_poray" xfId="6"/>
    <cellStyle name="_Veresen_derg" xfId="7"/>
    <cellStyle name="_Veresen_derg_Derg0103_pooblasti" xfId="8"/>
    <cellStyle name="_Вик01102002 держ" xfId="9"/>
    <cellStyle name="_Вик01102002 держ_Derg0103_pooblasti" xfId="10"/>
    <cellStyle name="_Книга1" xfId="11"/>
    <cellStyle name="_Книга1_Derg0103_pooblasti" xfId="12"/>
    <cellStyle name="_ПНП" xfId="13"/>
    <cellStyle name="_ПНП_Derg0103_pooblasti" xfId="14"/>
    <cellStyle name="_Прогноз ДМ по районах" xfId="15"/>
    <cellStyle name="_Прогноз ДМ по районах_Derg0103_pooblasti" xfId="16"/>
    <cellStyle name="”?ЌЂЌ‘Ћ‚›‰" xfId="17"/>
    <cellStyle name="”?ЌЂЌ‘Ћ‚›‰ 2" xfId="18"/>
    <cellStyle name="”?ЌЂЌ‘Ћ‚›‰ 3" xfId="19"/>
    <cellStyle name="”?ЌЂЌ‘Ћ‚›‰_29.01" xfId="20"/>
    <cellStyle name="”?Љ‘?ђЋ‚ЂЌЌ›‰" xfId="21"/>
    <cellStyle name="”?Љ‘?ђЋ‚ЂЌЌ›‰ 2" xfId="22"/>
    <cellStyle name="”?Љ‘?ђЋ‚ЂЌЌ›‰ 3" xfId="23"/>
    <cellStyle name="”?Љ‘?ђЋ‚ЂЌЌ›‰_29.01" xfId="24"/>
    <cellStyle name="”€ЌЂЌ‘Ћ‚›‰" xfId="25"/>
    <cellStyle name="”€ЌЂЌ‘Ћ‚›‰ 2" xfId="26"/>
    <cellStyle name="”€ЌЂЌ‘Ћ‚›‰ 3" xfId="27"/>
    <cellStyle name="”€ЌЂЌ‘Ћ‚›‰_29.01" xfId="28"/>
    <cellStyle name="”€Љ‘€ђЋ‚ЂЌЌ›‰" xfId="29"/>
    <cellStyle name="”€Љ‘€ђЋ‚ЂЌЌ›‰ 2" xfId="30"/>
    <cellStyle name="”€Љ‘€ђЋ‚ЂЌЌ›‰ 3" xfId="31"/>
    <cellStyle name="”€Љ‘€ђЋ‚ЂЌЌ›‰_29.01" xfId="32"/>
    <cellStyle name="”ЌЂЌ‘Ћ‚›‰" xfId="33"/>
    <cellStyle name="”ЌЂЌ‘Ћ‚›‰ 2" xfId="34"/>
    <cellStyle name="”Љ‘ђЋ‚ЂЌЌ›‰" xfId="35"/>
    <cellStyle name="”Љ‘ђЋ‚ЂЌЌ›‰ 2" xfId="36"/>
    <cellStyle name="„…Ќ…†Ќ›‰" xfId="37"/>
    <cellStyle name="„…Ќ…†Ќ›‰ 2" xfId="38"/>
    <cellStyle name="€’ЋѓЋ‚›‰" xfId="39"/>
    <cellStyle name="€’ЋѓЋ‚›‰ 2" xfId="40"/>
    <cellStyle name="€’ЋѓЋ‚›‰ 3" xfId="41"/>
    <cellStyle name="€’ЋѓЋ‚›‰_29.01" xfId="42"/>
    <cellStyle name="‡ЂѓЋ‹Ћ‚ЋЉ1" xfId="43"/>
    <cellStyle name="‡ЂѓЋ‹Ћ‚ЋЉ1 2" xfId="44"/>
    <cellStyle name="‡ЂѓЋ‹Ћ‚ЋЉ2" xfId="45"/>
    <cellStyle name="‡ЂѓЋ‹Ћ‚ЋЉ2 2" xfId="46"/>
    <cellStyle name="’ЋѓЋ‚›‰" xfId="47"/>
    <cellStyle name="’ЋѓЋ‚›‰ 2" xfId="48"/>
    <cellStyle name="" xfId="49"/>
    <cellStyle name="" xfId="50"/>
    <cellStyle name=" 2" xfId="51"/>
    <cellStyle name=" 2" xfId="52"/>
    <cellStyle name=" 3" xfId="53"/>
    <cellStyle name=" 3" xfId="54"/>
    <cellStyle name="" xfId="55"/>
    <cellStyle name="" xfId="56"/>
    <cellStyle name=" 2" xfId="57"/>
    <cellStyle name=" 2" xfId="58"/>
    <cellStyle name=" 3" xfId="59"/>
    <cellStyle name=" 3" xfId="60"/>
    <cellStyle name="" xfId="61"/>
    <cellStyle name=" 2" xfId="62"/>
    <cellStyle name="1" xfId="63"/>
    <cellStyle name="1 2" xfId="64"/>
    <cellStyle name="2" xfId="65"/>
    <cellStyle name="2 2" xfId="66"/>
    <cellStyle name="20% - Акцент1" xfId="67"/>
    <cellStyle name="20% - Акцент1 2" xfId="68"/>
    <cellStyle name="20% - Акцент1 3" xfId="69"/>
    <cellStyle name="20% - Акцент1 4" xfId="70"/>
    <cellStyle name="20% - Акцент2" xfId="71"/>
    <cellStyle name="20% - Акцент2 2" xfId="72"/>
    <cellStyle name="20% - Акцент2 3" xfId="73"/>
    <cellStyle name="20% - Акцент2 4" xfId="74"/>
    <cellStyle name="20% - Акцент3" xfId="75"/>
    <cellStyle name="20% - Акцент3 2" xfId="76"/>
    <cellStyle name="20% - Акцент3 3" xfId="77"/>
    <cellStyle name="20% - Акцент3 4" xfId="78"/>
    <cellStyle name="20% - Акцент4" xfId="79"/>
    <cellStyle name="20% - Акцент4 2" xfId="80"/>
    <cellStyle name="20% - Акцент4 3" xfId="81"/>
    <cellStyle name="20% - Акцент4 4" xfId="82"/>
    <cellStyle name="20% - Акцент5" xfId="83"/>
    <cellStyle name="20% - Акцент5 2" xfId="84"/>
    <cellStyle name="20% - Акцент6" xfId="85"/>
    <cellStyle name="20% - Акцент6 2" xfId="86"/>
    <cellStyle name="20% – Акцентування1" xfId="87" customBuiltin="1"/>
    <cellStyle name="20% – Акцентування1 2" xfId="88"/>
    <cellStyle name="20% – Акцентування1 3" xfId="89"/>
    <cellStyle name="20% – Акцентування2" xfId="90" customBuiltin="1"/>
    <cellStyle name="20% – Акцентування2 2" xfId="91"/>
    <cellStyle name="20% – Акцентування2 3" xfId="92"/>
    <cellStyle name="20% – Акцентування3" xfId="93" customBuiltin="1"/>
    <cellStyle name="20% – Акцентування3 2" xfId="94"/>
    <cellStyle name="20% – Акцентування3 3" xfId="95"/>
    <cellStyle name="20% – Акцентування4" xfId="96" customBuiltin="1"/>
    <cellStyle name="20% – Акцентування4 2" xfId="97"/>
    <cellStyle name="20% – Акцентування4 3" xfId="98"/>
    <cellStyle name="20% – Акцентування5" xfId="99" customBuiltin="1"/>
    <cellStyle name="20% – Акцентування5 2" xfId="100"/>
    <cellStyle name="20% – Акцентування5 3" xfId="101"/>
    <cellStyle name="20% – Акцентування6" xfId="102" customBuiltin="1"/>
    <cellStyle name="20% – Акцентування6 2" xfId="103"/>
    <cellStyle name="20% – Акцентування6 3" xfId="104"/>
    <cellStyle name="40% - Акцент1" xfId="105"/>
    <cellStyle name="40% - Акцент1 2" xfId="106"/>
    <cellStyle name="40% - Акцент2" xfId="107"/>
    <cellStyle name="40% - Акцент2 2" xfId="108"/>
    <cellStyle name="40% - Акцент3" xfId="109"/>
    <cellStyle name="40% - Акцент3 2" xfId="110"/>
    <cellStyle name="40% - Акцент3 3" xfId="111"/>
    <cellStyle name="40% - Акцент3 4" xfId="112"/>
    <cellStyle name="40% - Акцент4" xfId="113"/>
    <cellStyle name="40% - Акцент4 2" xfId="114"/>
    <cellStyle name="40% - Акцент5" xfId="115"/>
    <cellStyle name="40% - Акцент5 2" xfId="116"/>
    <cellStyle name="40% - Акцент6" xfId="117"/>
    <cellStyle name="40% - Акцент6 2" xfId="118"/>
    <cellStyle name="40% – Акцентування1" xfId="119" customBuiltin="1"/>
    <cellStyle name="40% – Акцентування1 2" xfId="120"/>
    <cellStyle name="40% – Акцентування1 3" xfId="121"/>
    <cellStyle name="40% – Акцентування2" xfId="122" customBuiltin="1"/>
    <cellStyle name="40% – Акцентування2 2" xfId="123"/>
    <cellStyle name="40% – Акцентування2 3" xfId="124"/>
    <cellStyle name="40% – Акцентування3" xfId="125" customBuiltin="1"/>
    <cellStyle name="40% – Акцентування3 2" xfId="126"/>
    <cellStyle name="40% – Акцентування3 3" xfId="127"/>
    <cellStyle name="40% – Акцентування4" xfId="128" customBuiltin="1"/>
    <cellStyle name="40% – Акцентування4 2" xfId="129"/>
    <cellStyle name="40% – Акцентування4 3" xfId="130"/>
    <cellStyle name="40% – Акцентування5" xfId="131" customBuiltin="1"/>
    <cellStyle name="40% – Акцентування5 2" xfId="132"/>
    <cellStyle name="40% – Акцентування6" xfId="133" customBuiltin="1"/>
    <cellStyle name="40% – Акцентування6 2" xfId="134"/>
    <cellStyle name="40% – Акцентування6 3" xfId="135"/>
    <cellStyle name="60% - Акцент1" xfId="136"/>
    <cellStyle name="60% - Акцент1 2" xfId="137"/>
    <cellStyle name="60% - Акцент2" xfId="138"/>
    <cellStyle name="60% - Акцент2 2" xfId="139"/>
    <cellStyle name="60% - Акцент3" xfId="140"/>
    <cellStyle name="60% - Акцент3 2" xfId="141"/>
    <cellStyle name="60% - Акцент3 3" xfId="142"/>
    <cellStyle name="60% - Акцент3 4" xfId="143"/>
    <cellStyle name="60% - Акцент4" xfId="144"/>
    <cellStyle name="60% - Акцент4 2" xfId="145"/>
    <cellStyle name="60% - Акцент4 3" xfId="146"/>
    <cellStyle name="60% - Акцент4 4" xfId="147"/>
    <cellStyle name="60% - Акцент5" xfId="148"/>
    <cellStyle name="60% - Акцент5 2" xfId="149"/>
    <cellStyle name="60% - Акцент6" xfId="150"/>
    <cellStyle name="60% - Акцент6 2" xfId="151"/>
    <cellStyle name="60% - Акцент6 3" xfId="152"/>
    <cellStyle name="60% - Акцент6 4" xfId="153"/>
    <cellStyle name="60% – Акцентування1" xfId="154" customBuiltin="1"/>
    <cellStyle name="60% – Акцентування1 2" xfId="155"/>
    <cellStyle name="60% – Акцентування1 3" xfId="156"/>
    <cellStyle name="60% – Акцентування2" xfId="157" customBuiltin="1"/>
    <cellStyle name="60% – Акцентування2 2" xfId="158"/>
    <cellStyle name="60% – Акцентування2 3" xfId="159"/>
    <cellStyle name="60% – Акцентування3" xfId="160" customBuiltin="1"/>
    <cellStyle name="60% – Акцентування3 2" xfId="161"/>
    <cellStyle name="60% – Акцентування3 3" xfId="162"/>
    <cellStyle name="60% – Акцентування4" xfId="163" customBuiltin="1"/>
    <cellStyle name="60% – Акцентування4 2" xfId="164"/>
    <cellStyle name="60% – Акцентування4 3" xfId="165"/>
    <cellStyle name="60% – Акцентування5" xfId="166" customBuiltin="1"/>
    <cellStyle name="60% – Акцентування5 2" xfId="167"/>
    <cellStyle name="60% – Акцентування6" xfId="168" customBuiltin="1"/>
    <cellStyle name="60% – Акцентування6 2" xfId="169"/>
    <cellStyle name="60% – Акцентування6 3" xfId="170"/>
    <cellStyle name="Aaia?iue [0]_laroux" xfId="171"/>
    <cellStyle name="Aaia?iue_laroux" xfId="172"/>
    <cellStyle name="C?O" xfId="173"/>
    <cellStyle name="Cena$" xfId="174"/>
    <cellStyle name="CenaZ?" xfId="175"/>
    <cellStyle name="Ceny$" xfId="176"/>
    <cellStyle name="CenyZ?" xfId="177"/>
    <cellStyle name="Comma [0]_1996-1997-план 10 місяців" xfId="178"/>
    <cellStyle name="Comma_1996-1997-план 10 місяців" xfId="179"/>
    <cellStyle name="Currency [0]_1996-1997-план 10 місяців" xfId="180"/>
    <cellStyle name="Currency_1996-1997-план 10 місяців" xfId="181"/>
    <cellStyle name="Data" xfId="182"/>
    <cellStyle name="Dziesietny [0]_Arkusz1" xfId="183"/>
    <cellStyle name="Dziesietny_Arkusz1" xfId="184"/>
    <cellStyle name="Followed Hyperlink" xfId="185"/>
    <cellStyle name="Headline I" xfId="186"/>
    <cellStyle name="Headline I 2" xfId="187"/>
    <cellStyle name="Headline II" xfId="188"/>
    <cellStyle name="Headline II 2" xfId="189"/>
    <cellStyle name="Headline III" xfId="190"/>
    <cellStyle name="Headline III 2" xfId="191"/>
    <cellStyle name="Hyperlink" xfId="192"/>
    <cellStyle name="Iau?iue_laroux" xfId="193"/>
    <cellStyle name="Marza" xfId="194"/>
    <cellStyle name="Marza%" xfId="195"/>
    <cellStyle name="Marza_Derg0103_pooblasti2" xfId="196"/>
    <cellStyle name="Nazwa" xfId="197"/>
    <cellStyle name="Normal_1996-1997-план 10 місяців" xfId="198"/>
    <cellStyle name="normalni_laroux" xfId="199"/>
    <cellStyle name="Normalny_A-FOUR TECH" xfId="200"/>
    <cellStyle name="Oeiainiaue [0]_laroux" xfId="201"/>
    <cellStyle name="Oeiainiaue_laroux" xfId="202"/>
    <cellStyle name="TrOds" xfId="203"/>
    <cellStyle name="Tytul" xfId="204"/>
    <cellStyle name="Walutowy [0]_Arkusz1" xfId="205"/>
    <cellStyle name="Walutowy_Arkusz1" xfId="206"/>
    <cellStyle name="Акцент1" xfId="207"/>
    <cellStyle name="Акцент1 2" xfId="208"/>
    <cellStyle name="Акцент2" xfId="209"/>
    <cellStyle name="Акцент2 2" xfId="210"/>
    <cellStyle name="Акцент3" xfId="211"/>
    <cellStyle name="Акцент3 2" xfId="212"/>
    <cellStyle name="Акцент4" xfId="213"/>
    <cellStyle name="Акцент4 2" xfId="214"/>
    <cellStyle name="Акцент5" xfId="215"/>
    <cellStyle name="Акцент5 2" xfId="216"/>
    <cellStyle name="Акцент6" xfId="217"/>
    <cellStyle name="Акцент6 2" xfId="218"/>
    <cellStyle name="Акцентування1" xfId="219" customBuiltin="1"/>
    <cellStyle name="Акцентування1 2" xfId="220"/>
    <cellStyle name="Акцентування2" xfId="221" customBuiltin="1"/>
    <cellStyle name="Акцентування2 2" xfId="222"/>
    <cellStyle name="Акцентування2 3" xfId="223"/>
    <cellStyle name="Акцентування3" xfId="224" customBuiltin="1"/>
    <cellStyle name="Акцентування3 2" xfId="225"/>
    <cellStyle name="Акцентування3 3" xfId="226"/>
    <cellStyle name="Акцентування4" xfId="227" customBuiltin="1"/>
    <cellStyle name="Акцентування4 2" xfId="228"/>
    <cellStyle name="Акцентування4 3" xfId="229"/>
    <cellStyle name="Акцентування5" xfId="230" customBuiltin="1"/>
    <cellStyle name="Акцентування5 2" xfId="231"/>
    <cellStyle name="Акцентування5 3" xfId="232"/>
    <cellStyle name="Акцентування6" xfId="233" customBuiltin="1"/>
    <cellStyle name="Акцентування6 2" xfId="234"/>
    <cellStyle name="Акцентування6 3" xfId="235"/>
    <cellStyle name="Ввід 2" xfId="236"/>
    <cellStyle name="Ввід 3" xfId="237"/>
    <cellStyle name="Ввод  2" xfId="238"/>
    <cellStyle name="Вывод" xfId="239"/>
    <cellStyle name="Вывод 2" xfId="240"/>
    <cellStyle name="Вычисление" xfId="241"/>
    <cellStyle name="Вычисление 2" xfId="242"/>
    <cellStyle name="Гарний" xfId="243"/>
    <cellStyle name="Добре 2" xfId="244"/>
    <cellStyle name="Заголовок 1" xfId="245" builtinId="16" customBuiltin="1"/>
    <cellStyle name="Заголовок 1 2" xfId="246"/>
    <cellStyle name="Заголовок 1 3" xfId="247"/>
    <cellStyle name="Заголовок 2" xfId="248" builtinId="17" customBuiltin="1"/>
    <cellStyle name="Заголовок 2 2" xfId="249"/>
    <cellStyle name="Заголовок 2 3" xfId="250"/>
    <cellStyle name="Заголовок 3" xfId="251" builtinId="18" customBuiltin="1"/>
    <cellStyle name="Заголовок 3 2" xfId="252"/>
    <cellStyle name="Заголовок 3 3" xfId="253"/>
    <cellStyle name="Заголовок 4" xfId="254" builtinId="19" customBuiltin="1"/>
    <cellStyle name="Заголовок 4 2" xfId="255"/>
    <cellStyle name="Заголовок 4 3" xfId="256"/>
    <cellStyle name="Звичайний 10" xfId="257"/>
    <cellStyle name="Звичайний 10 2" xfId="258"/>
    <cellStyle name="Звичайний 10_29.01" xfId="259"/>
    <cellStyle name="Звичайний 11" xfId="260"/>
    <cellStyle name="Звичайний 11 2" xfId="261"/>
    <cellStyle name="Звичайний 11_29.01" xfId="262"/>
    <cellStyle name="Звичайний 12" xfId="263"/>
    <cellStyle name="Звичайний 12_29.01" xfId="264"/>
    <cellStyle name="Звичайний 2" xfId="265"/>
    <cellStyle name="Звичайний 2 2" xfId="266"/>
    <cellStyle name="Звичайний 2 3" xfId="267"/>
    <cellStyle name="Звичайний 2_29.01" xfId="268"/>
    <cellStyle name="Звичайний 3" xfId="269"/>
    <cellStyle name="Звичайний 3 2" xfId="270"/>
    <cellStyle name="Звичайний 3 3" xfId="271"/>
    <cellStyle name="Звичайний 3_29.01" xfId="272"/>
    <cellStyle name="Звичайний 4" xfId="273"/>
    <cellStyle name="Звичайний 4 2" xfId="274"/>
    <cellStyle name="Звичайний 4 3" xfId="275"/>
    <cellStyle name="Звичайний 4_29.01" xfId="276"/>
    <cellStyle name="Звичайний 5" xfId="277"/>
    <cellStyle name="Звичайний 5 2" xfId="278"/>
    <cellStyle name="Звичайний 5_29.01" xfId="279"/>
    <cellStyle name="Звичайний 6" xfId="280"/>
    <cellStyle name="Звичайний 6 2" xfId="281"/>
    <cellStyle name="Звичайний 6_29.01" xfId="282"/>
    <cellStyle name="Звичайний 7" xfId="283"/>
    <cellStyle name="Звичайний 7 2" xfId="284"/>
    <cellStyle name="Звичайний 7_29.01" xfId="285"/>
    <cellStyle name="Звичайний 8" xfId="286"/>
    <cellStyle name="Звичайний 8 2" xfId="287"/>
    <cellStyle name="Звичайний 8_29.01" xfId="288"/>
    <cellStyle name="Звичайний 9" xfId="289"/>
    <cellStyle name="Звичайний 9 2" xfId="290"/>
    <cellStyle name="Звичайний 9_29.01" xfId="291"/>
    <cellStyle name="Зв'язана клітинка 2" xfId="292"/>
    <cellStyle name="Итог" xfId="293"/>
    <cellStyle name="Итог 2" xfId="294"/>
    <cellStyle name="Контрольна клітинка 2" xfId="295"/>
    <cellStyle name="Контрольна клітинка 3" xfId="296"/>
    <cellStyle name="Контрольная ячейка 2" xfId="297"/>
    <cellStyle name="Назва 2" xfId="298"/>
    <cellStyle name="Назва 3" xfId="299"/>
    <cellStyle name="Название 2" xfId="300"/>
    <cellStyle name="Нейтральний" xfId="301"/>
    <cellStyle name="Нейтральный" xfId="302"/>
    <cellStyle name="Нейтральный 2" xfId="303"/>
    <cellStyle name="Обчислення" xfId="304" customBuiltin="1"/>
    <cellStyle name="Обчислення 2" xfId="305"/>
    <cellStyle name="Обчислення 3" xfId="306"/>
    <cellStyle name="Обычный" xfId="0" builtinId="0"/>
    <cellStyle name="Обычный 10" xfId="307"/>
    <cellStyle name="Обычный 10 2" xfId="308"/>
    <cellStyle name="Обычный 10_29.01" xfId="309"/>
    <cellStyle name="Обычный 11" xfId="310"/>
    <cellStyle name="Обычный 11 2" xfId="311"/>
    <cellStyle name="Обычный 11_29.01" xfId="312"/>
    <cellStyle name="Обычный 12" xfId="313"/>
    <cellStyle name="Обычный 12 2" xfId="314"/>
    <cellStyle name="Обычный 12_29.01" xfId="315"/>
    <cellStyle name="Обычный 13" xfId="316"/>
    <cellStyle name="Обычный 13 2" xfId="317"/>
    <cellStyle name="Обычный 13_29.01" xfId="318"/>
    <cellStyle name="Обычный 14" xfId="319"/>
    <cellStyle name="Обычный 14 2" xfId="320"/>
    <cellStyle name="Обычный 14_29.01" xfId="321"/>
    <cellStyle name="Обычный 15" xfId="322"/>
    <cellStyle name="Обычный 15 2" xfId="323"/>
    <cellStyle name="Обычный 15_29.01" xfId="324"/>
    <cellStyle name="Обычный 16" xfId="325"/>
    <cellStyle name="Обычный 16 2" xfId="326"/>
    <cellStyle name="Обычный 16_29.01" xfId="327"/>
    <cellStyle name="Обычный 17" xfId="328"/>
    <cellStyle name="Обычный 17 2" xfId="329"/>
    <cellStyle name="Обычный 17_29.01" xfId="330"/>
    <cellStyle name="Обычный 18" xfId="331"/>
    <cellStyle name="Обычный 18 2" xfId="332"/>
    <cellStyle name="Обычный 18_29.01" xfId="333"/>
    <cellStyle name="Обычный 19" xfId="334"/>
    <cellStyle name="Обычный 19_29.01" xfId="335"/>
    <cellStyle name="Обычный 2" xfId="336"/>
    <cellStyle name="Обычный 2 2" xfId="337"/>
    <cellStyle name="Обычный 2_29.01" xfId="338"/>
    <cellStyle name="Обычный 20" xfId="339"/>
    <cellStyle name="Обычный 21" xfId="340"/>
    <cellStyle name="Обычный 22" xfId="341"/>
    <cellStyle name="Обычный 3" xfId="342"/>
    <cellStyle name="Обычный 3 2" xfId="343"/>
    <cellStyle name="Обычный 3_29.01" xfId="344"/>
    <cellStyle name="Обычный 4" xfId="345"/>
    <cellStyle name="Обычный 4 2" xfId="346"/>
    <cellStyle name="Обычный 4_29.01" xfId="347"/>
    <cellStyle name="Обычный 5" xfId="348"/>
    <cellStyle name="Обычный 5 2" xfId="349"/>
    <cellStyle name="Обычный 5_29.01" xfId="350"/>
    <cellStyle name="Обычный 6" xfId="351"/>
    <cellStyle name="Обычный 6 2" xfId="352"/>
    <cellStyle name="Обычный 6_29.01" xfId="353"/>
    <cellStyle name="Обычный 7" xfId="354"/>
    <cellStyle name="Обычный 7 2" xfId="355"/>
    <cellStyle name="Обычный 7_29.01" xfId="356"/>
    <cellStyle name="Обычный 8" xfId="357"/>
    <cellStyle name="Обычный 8 2" xfId="358"/>
    <cellStyle name="Обычный 8_29.01" xfId="359"/>
    <cellStyle name="Обычный 9" xfId="360"/>
    <cellStyle name="Обычный 9 2" xfId="361"/>
    <cellStyle name="Обычный 9_29.01" xfId="362"/>
    <cellStyle name="Обычный_lviv 2 2" xfId="363"/>
    <cellStyle name="Обычный_Вл закр на 01032003(затвбюджети)" xfId="364"/>
    <cellStyle name="Обычный_осн табл 01.01.2019" xfId="365"/>
    <cellStyle name="Обычный_Таблиця" xfId="366"/>
    <cellStyle name="Підсумок" xfId="367" customBuiltin="1"/>
    <cellStyle name="Підсумок 2" xfId="368"/>
    <cellStyle name="Плохой" xfId="369"/>
    <cellStyle name="Плохой 2" xfId="370"/>
    <cellStyle name="Поганий" xfId="371" customBuiltin="1"/>
    <cellStyle name="Поганий 2" xfId="372"/>
    <cellStyle name="Пояснение" xfId="373"/>
    <cellStyle name="Пояснение 2" xfId="374"/>
    <cellStyle name="Примечание" xfId="375"/>
    <cellStyle name="Примечание 2" xfId="376"/>
    <cellStyle name="Примечание 3" xfId="377"/>
    <cellStyle name="Примечание 4" xfId="378"/>
    <cellStyle name="Примітка" xfId="379" customBuiltin="1"/>
    <cellStyle name="Примітка 2" xfId="380"/>
    <cellStyle name="Примітка 2 2" xfId="381"/>
    <cellStyle name="Примітка 3" xfId="382"/>
    <cellStyle name="Примітка 3 2" xfId="383"/>
    <cellStyle name="Примітка 4" xfId="384"/>
    <cellStyle name="Примітка 5" xfId="385"/>
    <cellStyle name="Примітка 6" xfId="386"/>
    <cellStyle name="Результат" xfId="387" customBuiltin="1"/>
    <cellStyle name="Результат 2" xfId="388"/>
    <cellStyle name="Результат 3" xfId="389"/>
    <cellStyle name="Связанная ячейка 2" xfId="390"/>
    <cellStyle name="Середній" xfId="391" customBuiltin="1"/>
    <cellStyle name="Середній 2" xfId="392"/>
    <cellStyle name="Стиль 1" xfId="393"/>
    <cellStyle name="Текст попередження 2" xfId="394"/>
    <cellStyle name="Текст пояснення" xfId="395" customBuiltin="1"/>
    <cellStyle name="Текст пояснення 2" xfId="396"/>
    <cellStyle name="Текст предупреждения 2" xfId="397"/>
    <cellStyle name="Тысячи [0]_Розподіл (2)" xfId="398"/>
    <cellStyle name="Тысячи_бюджет 1998 по клас." xfId="399"/>
    <cellStyle name="Фінансовий 2" xfId="400"/>
    <cellStyle name="Хороший 2" xfId="401"/>
    <cellStyle name="ЏђЋ–…Ќ’Ќ›‰" xfId="402"/>
    <cellStyle name="ЏђЋ–…Ќ’Ќ›‰ 2" xfId="403"/>
  </cellStyles>
  <dxfs count="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lor theme="1"/>
      </font>
      <fill>
        <patternFill patternType="none">
          <bgColor indexed="65"/>
        </patternFill>
      </fill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3;&#1053;&#1054;&#1047;&#1059;&#1042;&#1040;&#1053;&#1053;&#1071;/2006/MFU2006/&#1060;&#1072;&#1082;&#1090;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2006/minimiz/6m2006/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1/01.01/&#1052;&#1086;&#1085;&#1110;&#1090;&#1086;&#1088;&#1080;&#1085;&#1075;/9ED89000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My%20dokum/1/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27.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My%20dokum/1/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27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~1/DOHOD-~1/LOCALS~1/Temp/$wc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3;&#1053;&#1054;&#1047;&#1059;&#1042;&#1040;&#1053;&#1053;&#1071;/BAZA_MFU_05/&#1060;&#1040;&#1050;&#1058;/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85;&#1086;&#1084;&#1072;&#1088;&#1100;&#1086;&#1074;&#1072;/INDEX/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  <sheetName val="Оренда"/>
      <sheetName val="Пер"/>
      <sheetName val="джер_фінанс"/>
      <sheetName val="reg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за видами надходжень"/>
      <sheetName val="мб зф по АТО"/>
      <sheetName val="дотац по АТО"/>
    </sheetNames>
    <sheetDataSet>
      <sheetData sheetId="0"/>
      <sheetData sheetId="1"/>
      <sheetData sheetId="2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  <sheetName val="Начни_с_меня"/>
      <sheetName val="ЗДМмісяць"/>
      <sheetName val="ЗДМРік"/>
      <sheetName val="D"/>
      <sheetName val="Факт__x0010__EVD_1"/>
      <sheetName val="Факт_x005f_x0000__x005f_x0010__EVD_1"/>
      <sheetName val="Факт__x005f_x0010__EVD_1"/>
      <sheetName val="Факт_x005f_x0000__x005f_x0010_[EVD_1"/>
      <sheetName val="Факт?_x005f_x0010_[EVD_1"/>
      <sheetName val="Факт_x005f_x005f_x005f_x0000__x005f_x005f_x005f_x0010__"/>
      <sheetName val="Факт__x005f_x005f_x005f_x0010__EVD_1"/>
      <sheetName val="Факт_x005f_x005f_x005f_x0000__x005f_x005f_x005f_x0010_["/>
      <sheetName val="Факт?_x005f_x005f_x005f_x0010_[EVD_1"/>
      <sheetName val="Факт_x005f_x005f_x005f_x005f_x005f_x005f_x005f_x0000__x"/>
      <sheetName val="Факт__x005f_x005f_x005f_x005f_x005f_x005f_x005f_x0010__"/>
      <sheetName val="Факт_x005f_x005f_x005f_x005f_x005f_x005f_x005f_x005f_x0"/>
      <sheetName val="Факт__x005f_x005f_x005f_x005f_x005f_x005f_x005f_x005f_x"/>
      <sheetName val="Факт_x005f_x0000__x005f_x0010__"/>
      <sheetName val="Факт_x005f_x0000__x005f_x0010_["/>
      <sheetName val="Факт_x005f_x005f_x005f_x005F_x005f_x0000__x"/>
      <sheetName val="Факт__x005f_x005f_x005f_x005F_x005f_x0010__"/>
      <sheetName val="Факт_x005f_x005f_x005f_x005F_x005f_x005f_x0"/>
      <sheetName val="Факт__x005f_x005f_x005f_x005F_x005f_x005f_x"/>
      <sheetName val="Факт_x005f_x005f_x005F"/>
      <sheetName val="Факт__x005f_x005f_x005f_x0010__"/>
      <sheetName val="Факт_x005f_x005F_x0"/>
      <sheetName val="Факт__x005f_x005F_x"/>
      <sheetName val="Факт_x005F"/>
      <sheetName val="Факт__x005f_x0010__"/>
      <sheetName val="Факт_x005f_x005f_x005f_x0000__x"/>
      <sheetName val="Факт_x005f_x005f_x005f_x005F_x0"/>
      <sheetName val="Факт__x005f_x005f_x005f_x005F_x"/>
      <sheetName val="Факт_x005f_x0000__x"/>
      <sheetName val="ИсхОбл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3">
    <pageSetUpPr fitToPage="1"/>
  </sheetPr>
  <dimension ref="A1:R42"/>
  <sheetViews>
    <sheetView tabSelected="1" zoomScale="70" zoomScaleNormal="70" zoomScaleSheetLayoutView="100" workbookViewId="0">
      <pane ySplit="4" topLeftCell="A5" activePane="bottomLeft" state="frozen"/>
      <selection pane="bottomLeft" activeCell="G12" sqref="G12"/>
    </sheetView>
  </sheetViews>
  <sheetFormatPr defaultColWidth="9.109375" defaultRowHeight="13.2"/>
  <cols>
    <col min="1" max="1" width="6.6640625" style="155" customWidth="1"/>
    <col min="2" max="2" width="48.5546875" style="155" customWidth="1"/>
    <col min="3" max="5" width="20.44140625" style="155" customWidth="1"/>
    <col min="6" max="6" width="22.5546875" style="160" customWidth="1"/>
    <col min="7" max="7" width="22" style="160" customWidth="1"/>
    <col min="8" max="8" width="21.109375" style="155" customWidth="1"/>
    <col min="9" max="9" width="13.6640625" style="155" customWidth="1"/>
    <col min="10" max="10" width="22.88671875" style="155" customWidth="1"/>
    <col min="11" max="11" width="21.5546875" style="155" customWidth="1"/>
    <col min="12" max="12" width="11.88671875" style="155" customWidth="1"/>
    <col min="13" max="13" width="19.44140625" style="155" customWidth="1"/>
    <col min="14" max="14" width="9.109375" style="155" customWidth="1"/>
    <col min="15" max="15" width="19.33203125" style="155" customWidth="1"/>
    <col min="16" max="16" width="12" style="155" customWidth="1"/>
    <col min="17" max="17" width="9.109375" style="155" customWidth="1"/>
    <col min="18" max="18" width="17.6640625" style="155" customWidth="1"/>
    <col min="19" max="16384" width="9.109375" style="155"/>
  </cols>
  <sheetData>
    <row r="1" spans="1:16" ht="43.5" customHeight="1">
      <c r="A1" s="234" t="s">
        <v>139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16" ht="30" customHeight="1">
      <c r="A2" s="47"/>
      <c r="B2" s="47"/>
      <c r="C2" s="47"/>
      <c r="D2" s="231"/>
      <c r="E2" s="47"/>
      <c r="F2" s="48"/>
      <c r="G2" s="48"/>
      <c r="H2" s="49"/>
      <c r="I2" s="50"/>
      <c r="L2" s="50"/>
      <c r="M2" s="51" t="s">
        <v>3</v>
      </c>
    </row>
    <row r="3" spans="1:16" ht="49.5" customHeight="1">
      <c r="A3" s="235" t="s">
        <v>89</v>
      </c>
      <c r="B3" s="236"/>
      <c r="C3" s="239" t="s">
        <v>116</v>
      </c>
      <c r="D3" s="241" t="s">
        <v>127</v>
      </c>
      <c r="E3" s="245" t="s">
        <v>128</v>
      </c>
      <c r="F3" s="239" t="s">
        <v>117</v>
      </c>
      <c r="G3" s="239" t="s">
        <v>135</v>
      </c>
      <c r="H3" s="241" t="s">
        <v>118</v>
      </c>
      <c r="I3" s="243" t="s">
        <v>119</v>
      </c>
      <c r="J3" s="244"/>
      <c r="K3" s="245" t="s">
        <v>120</v>
      </c>
      <c r="L3" s="243" t="s">
        <v>136</v>
      </c>
      <c r="M3" s="244"/>
    </row>
    <row r="4" spans="1:16" s="156" customFormat="1" ht="39" customHeight="1">
      <c r="A4" s="237"/>
      <c r="B4" s="238"/>
      <c r="C4" s="240"/>
      <c r="D4" s="242"/>
      <c r="E4" s="246"/>
      <c r="F4" s="240"/>
      <c r="G4" s="240"/>
      <c r="H4" s="242"/>
      <c r="I4" s="52" t="s">
        <v>90</v>
      </c>
      <c r="J4" s="52" t="s">
        <v>91</v>
      </c>
      <c r="K4" s="246"/>
      <c r="L4" s="52" t="s">
        <v>90</v>
      </c>
      <c r="M4" s="52" t="s">
        <v>91</v>
      </c>
    </row>
    <row r="5" spans="1:16" s="157" customFormat="1" ht="30" customHeight="1">
      <c r="A5" s="248" t="s">
        <v>92</v>
      </c>
      <c r="B5" s="249"/>
      <c r="C5" s="53">
        <f>C6+C21</f>
        <v>134458146.92396003</v>
      </c>
      <c r="D5" s="54">
        <f>D6+D21</f>
        <v>60832873.322240002</v>
      </c>
      <c r="E5" s="55">
        <f>D5/C5*100</f>
        <v>45.242980595770632</v>
      </c>
      <c r="F5" s="56"/>
      <c r="G5" s="56"/>
      <c r="H5" s="54">
        <f>H6+H21</f>
        <v>79905753.872170001</v>
      </c>
      <c r="I5" s="55">
        <f t="shared" ref="I5:I28" si="0">H5/D5*100</f>
        <v>131.35291744136163</v>
      </c>
      <c r="J5" s="57">
        <f t="shared" ref="J5:J28" si="1">H5-D5</f>
        <v>19072880.549929999</v>
      </c>
      <c r="K5" s="57"/>
      <c r="L5" s="55"/>
      <c r="M5" s="57"/>
    </row>
    <row r="6" spans="1:16" s="157" customFormat="1" ht="30" customHeight="1">
      <c r="A6" s="250" t="s">
        <v>93</v>
      </c>
      <c r="B6" s="251"/>
      <c r="C6" s="58">
        <f>C7+C16</f>
        <v>29109050.116070002</v>
      </c>
      <c r="D6" s="59">
        <f>D7+D16</f>
        <v>13512563.591219999</v>
      </c>
      <c r="E6" s="194">
        <f t="shared" ref="E6:E30" si="2">D6/C6*100</f>
        <v>46.420489632398635</v>
      </c>
      <c r="F6" s="60">
        <f>F7+F16</f>
        <v>30804396.882130001</v>
      </c>
      <c r="G6" s="60"/>
      <c r="H6" s="59">
        <f>H7+H16</f>
        <v>16774818.272170005</v>
      </c>
      <c r="I6" s="61">
        <f t="shared" si="0"/>
        <v>124.14238170963878</v>
      </c>
      <c r="J6" s="62">
        <f t="shared" si="1"/>
        <v>3262254.6809500065</v>
      </c>
      <c r="K6" s="67">
        <f>H6/F6*100</f>
        <v>54.455921784014151</v>
      </c>
      <c r="L6" s="173"/>
      <c r="M6" s="174"/>
    </row>
    <row r="7" spans="1:16" s="156" customFormat="1" ht="27" customHeight="1">
      <c r="A7" s="252" t="s">
        <v>129</v>
      </c>
      <c r="B7" s="253"/>
      <c r="C7" s="63">
        <v>27009569.917400002</v>
      </c>
      <c r="D7" s="64">
        <v>12573062.61317</v>
      </c>
      <c r="E7" s="195">
        <f>D7/C7*100</f>
        <v>46.550399179330249</v>
      </c>
      <c r="F7" s="65">
        <f>'мб зф по АТО'!C87</f>
        <v>29056423.669660002</v>
      </c>
      <c r="G7" s="65">
        <f>'мб зф по АТО'!D87</f>
        <v>14491399.279400002</v>
      </c>
      <c r="H7" s="64">
        <f>'мб зф по АТО'!E87</f>
        <v>15624910.015980005</v>
      </c>
      <c r="I7" s="66">
        <f t="shared" si="0"/>
        <v>124.27290387954693</v>
      </c>
      <c r="J7" s="67">
        <f t="shared" si="1"/>
        <v>3051847.4028100055</v>
      </c>
      <c r="K7" s="67">
        <f t="shared" ref="K7:K20" si="3">H7/F7*100</f>
        <v>53.774374278191537</v>
      </c>
      <c r="L7" s="158">
        <f t="shared" ref="L7:L14" si="4">H7/G7*100</f>
        <v>107.82195504192148</v>
      </c>
      <c r="M7" s="68">
        <f t="shared" ref="M7:M14" si="5">H7-G7</f>
        <v>1133510.7365800031</v>
      </c>
      <c r="O7"/>
    </row>
    <row r="8" spans="1:16" s="156" customFormat="1" ht="31.5" customHeight="1">
      <c r="A8" s="69" t="s">
        <v>94</v>
      </c>
      <c r="B8" s="70" t="s">
        <v>130</v>
      </c>
      <c r="C8" s="71">
        <v>15942649.668500001</v>
      </c>
      <c r="D8" s="72">
        <v>7301544.0598300006</v>
      </c>
      <c r="E8" s="196">
        <f t="shared" si="2"/>
        <v>45.798811437578195</v>
      </c>
      <c r="F8" s="221">
        <v>17243291.547510002</v>
      </c>
      <c r="G8" s="221">
        <v>8416797.8462999985</v>
      </c>
      <c r="H8" s="222">
        <v>9015803.0432899967</v>
      </c>
      <c r="I8" s="73">
        <f t="shared" si="0"/>
        <v>123.47803381604065</v>
      </c>
      <c r="J8" s="74">
        <f t="shared" si="1"/>
        <v>1714258.9834599961</v>
      </c>
      <c r="K8" s="74">
        <f t="shared" si="3"/>
        <v>52.285858639280001</v>
      </c>
      <c r="L8" s="159">
        <f t="shared" si="4"/>
        <v>107.11678250955403</v>
      </c>
      <c r="M8" s="75">
        <f t="shared" si="5"/>
        <v>599005.19698999822</v>
      </c>
      <c r="O8"/>
    </row>
    <row r="9" spans="1:16" s="156" customFormat="1" ht="24" customHeight="1">
      <c r="A9" s="76"/>
      <c r="B9" s="70" t="s">
        <v>95</v>
      </c>
      <c r="C9" s="71">
        <v>765535.93912</v>
      </c>
      <c r="D9" s="72">
        <v>394726.29134</v>
      </c>
      <c r="E9" s="196">
        <f t="shared" si="2"/>
        <v>51.56208496151681</v>
      </c>
      <c r="F9" s="221">
        <v>813000.88399999996</v>
      </c>
      <c r="G9" s="221">
        <v>491410.82299999997</v>
      </c>
      <c r="H9" s="222">
        <v>662287.96302000002</v>
      </c>
      <c r="I9" s="73">
        <f t="shared" si="0"/>
        <v>167.7841019334418</v>
      </c>
      <c r="J9" s="74">
        <f t="shared" si="1"/>
        <v>267561.67168000003</v>
      </c>
      <c r="K9" s="74">
        <f t="shared" si="3"/>
        <v>81.462145497494944</v>
      </c>
      <c r="L9" s="159">
        <f t="shared" si="4"/>
        <v>134.77276690342657</v>
      </c>
      <c r="M9" s="75">
        <f t="shared" si="5"/>
        <v>170877.14002000005</v>
      </c>
      <c r="O9"/>
    </row>
    <row r="10" spans="1:16" s="156" customFormat="1" ht="33" customHeight="1">
      <c r="A10" s="76"/>
      <c r="B10" s="70" t="s">
        <v>96</v>
      </c>
      <c r="C10" s="71">
        <v>319858.06368000002</v>
      </c>
      <c r="D10" s="72">
        <v>164844.51291000005</v>
      </c>
      <c r="E10" s="196">
        <f t="shared" si="2"/>
        <v>51.536769470010199</v>
      </c>
      <c r="F10" s="221">
        <v>324230.13799999998</v>
      </c>
      <c r="G10" s="221">
        <v>161082.625</v>
      </c>
      <c r="H10" s="222">
        <v>151273.18505999999</v>
      </c>
      <c r="I10" s="73">
        <f t="shared" si="0"/>
        <v>91.767194667007459</v>
      </c>
      <c r="J10" s="74">
        <f t="shared" si="1"/>
        <v>-13571.32785000006</v>
      </c>
      <c r="K10" s="74">
        <f t="shared" si="3"/>
        <v>46.656114694680234</v>
      </c>
      <c r="L10" s="159">
        <f t="shared" si="4"/>
        <v>93.91030538520215</v>
      </c>
      <c r="M10" s="75">
        <f t="shared" si="5"/>
        <v>-9809.4399400000111</v>
      </c>
      <c r="O10"/>
    </row>
    <row r="11" spans="1:16" s="156" customFormat="1" ht="24" customHeight="1">
      <c r="A11" s="76"/>
      <c r="B11" s="70" t="s">
        <v>97</v>
      </c>
      <c r="C11" s="71">
        <v>1715058.56907</v>
      </c>
      <c r="D11" s="72">
        <v>804035.16948000016</v>
      </c>
      <c r="E11" s="196">
        <f t="shared" si="2"/>
        <v>46.880916137808207</v>
      </c>
      <c r="F11" s="221">
        <v>1905731.844</v>
      </c>
      <c r="G11" s="221">
        <v>920739.06074999995</v>
      </c>
      <c r="H11" s="222">
        <v>843483.85544999992</v>
      </c>
      <c r="I11" s="73">
        <f t="shared" si="0"/>
        <v>104.90633836272518</v>
      </c>
      <c r="J11" s="74">
        <f t="shared" si="1"/>
        <v>39448.685969999759</v>
      </c>
      <c r="K11" s="74">
        <f t="shared" si="3"/>
        <v>44.260364232545193</v>
      </c>
      <c r="L11" s="159">
        <f t="shared" si="4"/>
        <v>91.60943544232056</v>
      </c>
      <c r="M11" s="75">
        <f t="shared" si="5"/>
        <v>-77255.205300000031</v>
      </c>
      <c r="O11"/>
    </row>
    <row r="12" spans="1:16" s="156" customFormat="1" ht="23.25" customHeight="1">
      <c r="A12" s="76"/>
      <c r="B12" s="70" t="s">
        <v>98</v>
      </c>
      <c r="C12" s="71">
        <v>1000318.4083300001</v>
      </c>
      <c r="D12" s="72">
        <v>409444.49045999994</v>
      </c>
      <c r="E12" s="196">
        <f t="shared" si="2"/>
        <v>40.931416142141636</v>
      </c>
      <c r="F12" s="221">
        <v>977255.772</v>
      </c>
      <c r="G12" s="221">
        <v>435235.72320000001</v>
      </c>
      <c r="H12" s="222">
        <v>518051.30388000008</v>
      </c>
      <c r="I12" s="73">
        <f t="shared" si="0"/>
        <v>126.52540599532387</v>
      </c>
      <c r="J12" s="74">
        <f t="shared" si="1"/>
        <v>108606.81342000014</v>
      </c>
      <c r="K12" s="74">
        <f t="shared" si="3"/>
        <v>53.01082057768599</v>
      </c>
      <c r="L12" s="159">
        <f t="shared" si="4"/>
        <v>119.02775352884913</v>
      </c>
      <c r="M12" s="75">
        <f t="shared" si="5"/>
        <v>82815.580680000072</v>
      </c>
      <c r="O12"/>
    </row>
    <row r="13" spans="1:16" s="156" customFormat="1" ht="24" customHeight="1">
      <c r="A13" s="76"/>
      <c r="B13" s="70" t="s">
        <v>99</v>
      </c>
      <c r="C13" s="71">
        <v>1810313.40628</v>
      </c>
      <c r="D13" s="72">
        <v>886766.72578999982</v>
      </c>
      <c r="E13" s="196">
        <f t="shared" si="2"/>
        <v>48.984155048169832</v>
      </c>
      <c r="F13" s="223">
        <v>2022002.61387</v>
      </c>
      <c r="G13" s="223">
        <v>1026091.4513199999</v>
      </c>
      <c r="H13" s="222">
        <v>1080766.1689599999</v>
      </c>
      <c r="I13" s="73">
        <f t="shared" si="0"/>
        <v>121.87716763923122</v>
      </c>
      <c r="J13" s="74">
        <f t="shared" si="1"/>
        <v>193999.4431700001</v>
      </c>
      <c r="K13" s="74">
        <f t="shared" si="3"/>
        <v>53.450285451979404</v>
      </c>
      <c r="L13" s="159">
        <f t="shared" si="4"/>
        <v>105.32844490319695</v>
      </c>
      <c r="M13" s="75">
        <f t="shared" si="5"/>
        <v>54674.717640000046</v>
      </c>
      <c r="O13"/>
    </row>
    <row r="14" spans="1:16" s="156" customFormat="1" ht="24" customHeight="1">
      <c r="A14" s="76"/>
      <c r="B14" s="70" t="s">
        <v>100</v>
      </c>
      <c r="C14" s="71">
        <v>4538370.1677999999</v>
      </c>
      <c r="D14" s="72">
        <v>2135942.0139299999</v>
      </c>
      <c r="E14" s="196">
        <f t="shared" si="2"/>
        <v>47.064076638891919</v>
      </c>
      <c r="F14" s="221">
        <v>4946704.7033400005</v>
      </c>
      <c r="G14" s="221">
        <v>2593537.2043400002</v>
      </c>
      <c r="H14" s="222">
        <v>2815893.1049399991</v>
      </c>
      <c r="I14" s="73">
        <f t="shared" si="0"/>
        <v>131.8337804385865</v>
      </c>
      <c r="J14" s="74">
        <f t="shared" si="1"/>
        <v>679951.09100999916</v>
      </c>
      <c r="K14" s="74">
        <f t="shared" si="3"/>
        <v>56.924625054709985</v>
      </c>
      <c r="L14" s="159">
        <f t="shared" si="4"/>
        <v>108.57346099481089</v>
      </c>
      <c r="M14" s="75">
        <f t="shared" si="5"/>
        <v>222355.90059999889</v>
      </c>
      <c r="O14"/>
    </row>
    <row r="15" spans="1:16" s="156" customFormat="1" ht="28.5" customHeight="1">
      <c r="A15" s="76"/>
      <c r="B15" s="70" t="s">
        <v>101</v>
      </c>
      <c r="C15" s="71">
        <v>273287.97626000002</v>
      </c>
      <c r="D15" s="72">
        <v>142074.07792999997</v>
      </c>
      <c r="E15" s="196">
        <f t="shared" si="2"/>
        <v>51.98694793467017</v>
      </c>
      <c r="F15" s="221">
        <v>286290.52799999999</v>
      </c>
      <c r="G15" s="221">
        <v>151758.31099999999</v>
      </c>
      <c r="H15" s="222">
        <v>172062.64850000001</v>
      </c>
      <c r="I15" s="73">
        <f t="shared" si="0"/>
        <v>121.10770029756972</v>
      </c>
      <c r="J15" s="74">
        <f t="shared" si="1"/>
        <v>29988.57057000004</v>
      </c>
      <c r="K15" s="74">
        <f t="shared" si="3"/>
        <v>60.100712972243365</v>
      </c>
      <c r="L15" s="159">
        <f>H15/G15*100</f>
        <v>113.3793907998884</v>
      </c>
      <c r="M15" s="75">
        <f>H15-G15</f>
        <v>20304.337500000023</v>
      </c>
      <c r="O15"/>
      <c r="P15" s="77"/>
    </row>
    <row r="16" spans="1:16" s="156" customFormat="1" ht="27" customHeight="1">
      <c r="A16" s="252" t="s">
        <v>102</v>
      </c>
      <c r="B16" s="253"/>
      <c r="C16" s="63">
        <v>2099480.1986699998</v>
      </c>
      <c r="D16" s="232">
        <v>939500.97805000003</v>
      </c>
      <c r="E16" s="195">
        <f t="shared" si="2"/>
        <v>44.749218337241984</v>
      </c>
      <c r="F16" s="65">
        <v>1747973.2124699997</v>
      </c>
      <c r="G16" s="65"/>
      <c r="H16" s="224">
        <v>1149908.2561900001</v>
      </c>
      <c r="I16" s="66">
        <f t="shared" si="0"/>
        <v>122.39564226710174</v>
      </c>
      <c r="J16" s="67">
        <f t="shared" si="1"/>
        <v>210407.27814000007</v>
      </c>
      <c r="K16" s="67">
        <f t="shared" si="3"/>
        <v>65.785233319743213</v>
      </c>
      <c r="L16" s="158"/>
      <c r="M16" s="68"/>
      <c r="O16"/>
      <c r="P16" s="77"/>
    </row>
    <row r="17" spans="1:18" s="156" customFormat="1" ht="27" customHeight="1">
      <c r="A17" s="69" t="s">
        <v>94</v>
      </c>
      <c r="B17" s="78" t="s">
        <v>103</v>
      </c>
      <c r="C17" s="71">
        <v>69455.879000000001</v>
      </c>
      <c r="D17" s="72">
        <v>36091.451930000003</v>
      </c>
      <c r="E17" s="196">
        <f t="shared" si="2"/>
        <v>51.963134654159369</v>
      </c>
      <c r="F17" s="221">
        <v>76965.831999999995</v>
      </c>
      <c r="G17" s="221">
        <v>39755.112000000001</v>
      </c>
      <c r="H17" s="222">
        <v>34882.195369999994</v>
      </c>
      <c r="I17" s="73">
        <f t="shared" si="0"/>
        <v>96.649465468041058</v>
      </c>
      <c r="J17" s="74">
        <f t="shared" si="1"/>
        <v>-1209.2565600000089</v>
      </c>
      <c r="K17" s="74">
        <f t="shared" si="3"/>
        <v>45.321663475293811</v>
      </c>
      <c r="L17" s="159">
        <f>H17/G17*100</f>
        <v>87.74266657832581</v>
      </c>
      <c r="M17" s="75">
        <f>H17-G17</f>
        <v>-4872.916630000007</v>
      </c>
      <c r="O17" s="164"/>
      <c r="P17" s="77"/>
    </row>
    <row r="18" spans="1:18" s="156" customFormat="1" ht="24" customHeight="1">
      <c r="A18" s="69"/>
      <c r="B18" s="78" t="s">
        <v>104</v>
      </c>
      <c r="C18" s="71">
        <v>1359595.53648</v>
      </c>
      <c r="D18" s="72">
        <v>659864.02654999995</v>
      </c>
      <c r="E18" s="196">
        <f t="shared" si="2"/>
        <v>48.53384766607806</v>
      </c>
      <c r="F18" s="221">
        <v>900213.9238499999</v>
      </c>
      <c r="G18" s="221"/>
      <c r="H18" s="222">
        <v>606463.25536000007</v>
      </c>
      <c r="I18" s="73">
        <f t="shared" si="0"/>
        <v>91.907306802403241</v>
      </c>
      <c r="J18" s="74">
        <f t="shared" si="1"/>
        <v>-53400.771189999883</v>
      </c>
      <c r="K18" s="74">
        <f t="shared" si="3"/>
        <v>67.368793049356711</v>
      </c>
      <c r="L18" s="159"/>
      <c r="M18" s="75"/>
      <c r="O18"/>
      <c r="P18" s="77"/>
    </row>
    <row r="19" spans="1:18" s="156" customFormat="1" ht="24" customHeight="1">
      <c r="A19" s="69"/>
      <c r="B19" s="78" t="s">
        <v>105</v>
      </c>
      <c r="C19" s="71">
        <v>148032.63099999999</v>
      </c>
      <c r="D19" s="72">
        <v>85907.262000000002</v>
      </c>
      <c r="E19" s="196">
        <f t="shared" si="2"/>
        <v>58.032652273808473</v>
      </c>
      <c r="F19" s="221">
        <v>205288.67</v>
      </c>
      <c r="G19" s="221">
        <v>64146.42</v>
      </c>
      <c r="H19" s="222">
        <v>42596.674930000001</v>
      </c>
      <c r="I19" s="73">
        <f t="shared" si="0"/>
        <v>49.584486734078432</v>
      </c>
      <c r="J19" s="74">
        <f t="shared" si="1"/>
        <v>-43310.587070000001</v>
      </c>
      <c r="K19" s="74">
        <f t="shared" si="3"/>
        <v>20.749647279608759</v>
      </c>
      <c r="L19" s="159">
        <f>H19/G19*100</f>
        <v>66.405381516224921</v>
      </c>
      <c r="M19" s="75">
        <f>H19-G19</f>
        <v>-21549.745069999997</v>
      </c>
      <c r="O19"/>
      <c r="P19" s="77"/>
    </row>
    <row r="20" spans="1:18" s="156" customFormat="1" ht="24" customHeight="1">
      <c r="A20" s="69"/>
      <c r="B20" s="70" t="s">
        <v>106</v>
      </c>
      <c r="C20" s="71">
        <v>479742.80900000001</v>
      </c>
      <c r="D20" s="72">
        <v>136174.24201999998</v>
      </c>
      <c r="E20" s="196">
        <f t="shared" si="2"/>
        <v>28.384842766866775</v>
      </c>
      <c r="F20" s="221">
        <v>550989.68362000003</v>
      </c>
      <c r="G20" s="221">
        <v>372829.90561999998</v>
      </c>
      <c r="H20" s="222">
        <v>388707.29920999997</v>
      </c>
      <c r="I20" s="73">
        <f t="shared" si="0"/>
        <v>285.44847648420205</v>
      </c>
      <c r="J20" s="74">
        <f t="shared" si="1"/>
        <v>252533.05718999999</v>
      </c>
      <c r="K20" s="74">
        <f t="shared" si="3"/>
        <v>70.547110184748746</v>
      </c>
      <c r="L20" s="159">
        <f>H20/G20*100</f>
        <v>104.25861588640444</v>
      </c>
      <c r="M20" s="75">
        <f>H20-G20</f>
        <v>15877.393589999992</v>
      </c>
      <c r="O20"/>
    </row>
    <row r="21" spans="1:18" s="156" customFormat="1" ht="30" customHeight="1">
      <c r="A21" s="250" t="s">
        <v>131</v>
      </c>
      <c r="B21" s="251"/>
      <c r="C21" s="58">
        <f>99206104.4+6142992.40789</f>
        <v>105349096.80789001</v>
      </c>
      <c r="D21" s="59">
        <v>47320309.731020004</v>
      </c>
      <c r="E21" s="194">
        <f t="shared" si="2"/>
        <v>44.917622613615038</v>
      </c>
      <c r="F21" s="220"/>
      <c r="G21" s="220"/>
      <c r="H21" s="230">
        <v>63130935.600000001</v>
      </c>
      <c r="I21" s="61">
        <f t="shared" si="0"/>
        <v>133.41192388395467</v>
      </c>
      <c r="J21" s="62">
        <f t="shared" si="1"/>
        <v>15810625.868979998</v>
      </c>
      <c r="K21" s="62"/>
      <c r="L21" s="61"/>
      <c r="M21" s="163"/>
      <c r="O21" s="168"/>
      <c r="P21" s="166"/>
    </row>
    <row r="22" spans="1:18" s="156" customFormat="1" ht="32.25" customHeight="1">
      <c r="A22" s="69" t="s">
        <v>94</v>
      </c>
      <c r="B22" s="78" t="s">
        <v>132</v>
      </c>
      <c r="C22" s="71">
        <f>11681252.3+6142992.40789</f>
        <v>17824244.70789</v>
      </c>
      <c r="D22" s="198">
        <v>8433976.2910699993</v>
      </c>
      <c r="E22" s="196">
        <f t="shared" si="2"/>
        <v>47.317439977339703</v>
      </c>
      <c r="F22" s="219"/>
      <c r="G22" s="219"/>
      <c r="H22" s="222">
        <v>8541311.6999999993</v>
      </c>
      <c r="I22" s="73">
        <f t="shared" si="0"/>
        <v>101.27265485727828</v>
      </c>
      <c r="J22" s="74">
        <f t="shared" si="1"/>
        <v>107335.40892999992</v>
      </c>
      <c r="K22" s="74"/>
      <c r="L22" s="73"/>
      <c r="M22" s="62"/>
      <c r="O22" s="168"/>
      <c r="P22" s="166"/>
    </row>
    <row r="23" spans="1:18" s="156" customFormat="1" ht="24" customHeight="1">
      <c r="A23" s="69"/>
      <c r="B23" s="79" t="s">
        <v>95</v>
      </c>
      <c r="C23" s="71">
        <v>6909650.5</v>
      </c>
      <c r="D23" s="72">
        <v>3526828.3080699998</v>
      </c>
      <c r="E23" s="196">
        <f t="shared" si="2"/>
        <v>51.04206512427799</v>
      </c>
      <c r="F23" s="219"/>
      <c r="G23" s="219"/>
      <c r="H23" s="222">
        <v>6029238.9000000004</v>
      </c>
      <c r="I23" s="73">
        <f t="shared" si="0"/>
        <v>170.95356998819727</v>
      </c>
      <c r="J23" s="74">
        <f t="shared" si="1"/>
        <v>2502410.5919300006</v>
      </c>
      <c r="K23" s="74"/>
      <c r="L23" s="73"/>
      <c r="M23" s="74"/>
      <c r="O23" s="168"/>
      <c r="P23" s="166"/>
    </row>
    <row r="24" spans="1:18" s="156" customFormat="1" ht="33" customHeight="1">
      <c r="A24" s="69"/>
      <c r="B24" s="79" t="s">
        <v>96</v>
      </c>
      <c r="C24" s="71">
        <v>3356028.3</v>
      </c>
      <c r="D24" s="72">
        <v>1895829.78846</v>
      </c>
      <c r="E24" s="196">
        <f t="shared" si="2"/>
        <v>56.49028014632654</v>
      </c>
      <c r="F24" s="219"/>
      <c r="G24" s="219" t="s">
        <v>115</v>
      </c>
      <c r="H24" s="222">
        <v>1533267</v>
      </c>
      <c r="I24" s="73">
        <f t="shared" si="0"/>
        <v>80.875773201426853</v>
      </c>
      <c r="J24" s="74">
        <f t="shared" si="1"/>
        <v>-362562.78845999995</v>
      </c>
      <c r="K24" s="74"/>
      <c r="L24" s="73"/>
      <c r="M24" s="74"/>
      <c r="O24" s="168"/>
      <c r="P24" s="166"/>
    </row>
    <row r="25" spans="1:18" s="156" customFormat="1" ht="24" customHeight="1">
      <c r="A25" s="69"/>
      <c r="B25" s="79" t="s">
        <v>107</v>
      </c>
      <c r="C25" s="71">
        <v>19060937.600000001</v>
      </c>
      <c r="D25" s="72">
        <v>8101950.7993400004</v>
      </c>
      <c r="E25" s="196">
        <f t="shared" si="2"/>
        <v>42.505520816247774</v>
      </c>
      <c r="F25" s="219"/>
      <c r="G25" s="219"/>
      <c r="H25" s="222">
        <v>11786367.300000001</v>
      </c>
      <c r="I25" s="73">
        <f t="shared" si="0"/>
        <v>145.47567113046574</v>
      </c>
      <c r="J25" s="74">
        <f t="shared" si="1"/>
        <v>3684416.5006600004</v>
      </c>
      <c r="K25" s="74"/>
      <c r="L25" s="73"/>
      <c r="M25" s="74" t="s">
        <v>115</v>
      </c>
      <c r="O25" s="168"/>
      <c r="P25" s="166"/>
      <c r="R25" s="200"/>
    </row>
    <row r="26" spans="1:18" s="156" customFormat="1" ht="23.25" customHeight="1">
      <c r="A26" s="69"/>
      <c r="B26" s="79" t="s">
        <v>108</v>
      </c>
      <c r="C26" s="71">
        <v>-12013810.199999999</v>
      </c>
      <c r="D26" s="72">
        <v>-6881907.8046300001</v>
      </c>
      <c r="E26" s="196">
        <f t="shared" si="2"/>
        <v>57.28330721114606</v>
      </c>
      <c r="F26" s="219"/>
      <c r="G26" s="219"/>
      <c r="H26" s="222">
        <v>-5529669</v>
      </c>
      <c r="I26" s="73">
        <f t="shared" si="0"/>
        <v>80.350814875487828</v>
      </c>
      <c r="J26" s="74">
        <f t="shared" si="1"/>
        <v>1352238.8046300001</v>
      </c>
      <c r="K26" s="74"/>
      <c r="L26" s="73"/>
      <c r="M26" s="74"/>
      <c r="O26" s="168"/>
      <c r="P26" s="166"/>
    </row>
    <row r="27" spans="1:18" s="156" customFormat="1" ht="24" customHeight="1">
      <c r="A27" s="69"/>
      <c r="B27" s="79" t="s">
        <v>109</v>
      </c>
      <c r="C27" s="71">
        <v>58232536.700000003</v>
      </c>
      <c r="D27" s="72">
        <v>26873263.687350001</v>
      </c>
      <c r="E27" s="196">
        <f t="shared" si="2"/>
        <v>46.148193450329288</v>
      </c>
      <c r="F27" s="219"/>
      <c r="G27" s="219"/>
      <c r="H27" s="222">
        <v>33391465.699999999</v>
      </c>
      <c r="I27" s="73">
        <f t="shared" si="0"/>
        <v>124.25534199524229</v>
      </c>
      <c r="J27" s="74">
        <f t="shared" si="1"/>
        <v>6518202.0126499981</v>
      </c>
      <c r="K27" s="74"/>
      <c r="L27" s="73"/>
      <c r="M27" s="74"/>
      <c r="O27" s="168"/>
      <c r="P27" s="166"/>
    </row>
    <row r="28" spans="1:18" s="156" customFormat="1" ht="24" customHeight="1">
      <c r="A28" s="201"/>
      <c r="B28" s="202" t="s">
        <v>110</v>
      </c>
      <c r="C28" s="71">
        <v>4944183.7</v>
      </c>
      <c r="D28" s="72">
        <v>2957437.1068600002</v>
      </c>
      <c r="E28" s="196">
        <f t="shared" si="2"/>
        <v>59.816489157957463</v>
      </c>
      <c r="F28" s="219"/>
      <c r="G28" s="219"/>
      <c r="H28" s="222">
        <v>4110160.4</v>
      </c>
      <c r="I28" s="73">
        <f t="shared" si="0"/>
        <v>138.97710252117182</v>
      </c>
      <c r="J28" s="74">
        <f t="shared" si="1"/>
        <v>1152723.2931399997</v>
      </c>
      <c r="K28" s="74"/>
      <c r="L28" s="73"/>
      <c r="M28" s="74"/>
      <c r="O28" s="168"/>
      <c r="P28" s="166"/>
    </row>
    <row r="29" spans="1:18" s="188" customFormat="1" ht="15" customHeight="1">
      <c r="A29" s="182"/>
      <c r="B29" s="182"/>
      <c r="C29" s="182"/>
      <c r="D29" s="183"/>
      <c r="E29" s="197"/>
      <c r="F29" s="184"/>
      <c r="G29" s="184"/>
      <c r="H29" s="185"/>
      <c r="I29" s="186"/>
      <c r="J29" s="187"/>
      <c r="K29" s="187"/>
      <c r="L29" s="186"/>
      <c r="M29" s="187"/>
    </row>
    <row r="30" spans="1:18" ht="27" customHeight="1">
      <c r="A30" s="247" t="s">
        <v>111</v>
      </c>
      <c r="B30" s="247"/>
      <c r="C30" s="71">
        <v>1618684.5000000005</v>
      </c>
      <c r="D30" s="72">
        <v>809344.8</v>
      </c>
      <c r="E30" s="196">
        <f t="shared" si="2"/>
        <v>50.000157535331923</v>
      </c>
      <c r="F30" s="71">
        <f>'дотац по АТО'!C79</f>
        <v>927470.1</v>
      </c>
      <c r="G30" s="71">
        <f>'дотац по АТО'!D79</f>
        <v>463735.2</v>
      </c>
      <c r="H30" s="229">
        <f>'дотац по АТО'!E79</f>
        <v>463735.2</v>
      </c>
      <c r="I30" s="73">
        <f>H30/D30*100</f>
        <v>57.297606656643737</v>
      </c>
      <c r="J30" s="74">
        <f>H30-D30</f>
        <v>-345609.60000000003</v>
      </c>
      <c r="K30" s="74">
        <f>H30/F30*100</f>
        <v>50.000016173028115</v>
      </c>
      <c r="L30" s="159">
        <f>H30/G30*100</f>
        <v>100</v>
      </c>
      <c r="M30" s="75">
        <f>H30-G30</f>
        <v>0</v>
      </c>
      <c r="O30" s="169"/>
      <c r="P30" s="157"/>
    </row>
    <row r="31" spans="1:18" ht="15" customHeight="1">
      <c r="A31" s="233"/>
      <c r="B31" s="233"/>
      <c r="C31" s="80"/>
      <c r="D31" s="80"/>
      <c r="E31" s="80"/>
      <c r="F31" s="83"/>
      <c r="G31" s="83"/>
      <c r="H31" s="82"/>
      <c r="I31" s="81"/>
      <c r="J31" s="81"/>
      <c r="K31" s="81"/>
      <c r="L31" s="81"/>
      <c r="M31" s="81"/>
    </row>
    <row r="32" spans="1:18" ht="14.4">
      <c r="H32" s="82"/>
      <c r="I32" s="77"/>
    </row>
    <row r="33" spans="8:9" ht="14.4">
      <c r="H33" s="82"/>
      <c r="I33" s="77"/>
    </row>
    <row r="34" spans="8:9" ht="14.4">
      <c r="H34" s="82"/>
      <c r="I34" s="77"/>
    </row>
    <row r="35" spans="8:9" ht="14.4">
      <c r="H35" s="82"/>
      <c r="I35" s="77"/>
    </row>
    <row r="36" spans="8:9" ht="14.4">
      <c r="H36" s="82"/>
      <c r="I36" s="77"/>
    </row>
    <row r="37" spans="8:9" ht="14.4">
      <c r="H37" s="82"/>
      <c r="I37" s="77"/>
    </row>
    <row r="38" spans="8:9" ht="14.4">
      <c r="H38" s="82"/>
      <c r="I38" s="77"/>
    </row>
    <row r="39" spans="8:9" ht="14.4">
      <c r="H39" s="82"/>
    </row>
    <row r="40" spans="8:9" ht="14.4">
      <c r="H40" s="77"/>
    </row>
    <row r="41" spans="8:9" ht="14.4">
      <c r="H41" s="77"/>
    </row>
    <row r="42" spans="8:9" ht="14.4">
      <c r="H42" s="77"/>
    </row>
  </sheetData>
  <mergeCells count="18">
    <mergeCell ref="L3:M3"/>
    <mergeCell ref="A5:B5"/>
    <mergeCell ref="A6:B6"/>
    <mergeCell ref="A7:B7"/>
    <mergeCell ref="A16:B16"/>
    <mergeCell ref="A21:B21"/>
    <mergeCell ref="D3:D4"/>
    <mergeCell ref="E3:E4"/>
    <mergeCell ref="A31:B31"/>
    <mergeCell ref="A1:M1"/>
    <mergeCell ref="A3:B4"/>
    <mergeCell ref="C3:C4"/>
    <mergeCell ref="F3:F4"/>
    <mergeCell ref="H3:H4"/>
    <mergeCell ref="I3:J3"/>
    <mergeCell ref="G3:G4"/>
    <mergeCell ref="K3:K4"/>
    <mergeCell ref="A30:B30"/>
  </mergeCells>
  <phoneticPr fontId="84" type="noConversion"/>
  <printOptions horizontalCentered="1"/>
  <pageMargins left="0" right="0.19685039370078741" top="0" bottom="0" header="0" footer="0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9"/>
  <dimension ref="A1:R115"/>
  <sheetViews>
    <sheetView view="pageBreakPreview" zoomScale="50" zoomScaleNormal="55" zoomScaleSheetLayoutView="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36" sqref="M36"/>
    </sheetView>
  </sheetViews>
  <sheetFormatPr defaultColWidth="9.109375" defaultRowHeight="24.6"/>
  <cols>
    <col min="1" max="1" width="7.33203125" style="151" customWidth="1"/>
    <col min="2" max="2" width="41.44140625" style="151" customWidth="1"/>
    <col min="3" max="5" width="29.44140625" style="151" customWidth="1"/>
    <col min="6" max="6" width="26.88671875" style="151" customWidth="1"/>
    <col min="7" max="7" width="17.33203125" style="152" customWidth="1"/>
    <col min="8" max="8" width="27.44140625" style="152" customWidth="1"/>
    <col min="9" max="9" width="16.5546875" style="152" customWidth="1"/>
    <col min="10" max="10" width="27.33203125" style="152" customWidth="1"/>
    <col min="11" max="11" width="17" style="151" customWidth="1"/>
    <col min="12" max="12" width="26.88671875" style="151" customWidth="1"/>
    <col min="13" max="13" width="17.109375" style="133" customWidth="1"/>
    <col min="14" max="14" width="22" style="151" customWidth="1"/>
    <col min="15" max="15" width="4.33203125" style="151" customWidth="1"/>
    <col min="16" max="16" width="9.109375" style="151" customWidth="1"/>
    <col min="17" max="17" width="18.33203125" style="151" customWidth="1"/>
    <col min="18" max="18" width="17.44140625" style="131" customWidth="1"/>
    <col min="19" max="16384" width="9.109375" style="151"/>
  </cols>
  <sheetData>
    <row r="1" spans="1:18" s="131" customFormat="1" ht="42.75" customHeight="1">
      <c r="A1" s="260" t="s">
        <v>141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</row>
    <row r="2" spans="1:18" s="132" customFormat="1" ht="17.25" customHeight="1" thickBot="1">
      <c r="A2" s="8"/>
      <c r="B2" s="8"/>
      <c r="C2" s="8"/>
      <c r="D2" s="8"/>
      <c r="E2" s="8"/>
      <c r="F2" s="8"/>
      <c r="G2" s="9"/>
      <c r="H2" s="9"/>
      <c r="J2" s="44" t="s">
        <v>3</v>
      </c>
      <c r="M2" s="133"/>
      <c r="R2" s="131"/>
    </row>
    <row r="3" spans="1:18" s="134" customFormat="1" ht="42.75" customHeight="1">
      <c r="A3" s="261" t="s">
        <v>0</v>
      </c>
      <c r="B3" s="263" t="s">
        <v>4</v>
      </c>
      <c r="C3" s="254" t="s">
        <v>121</v>
      </c>
      <c r="D3" s="254" t="s">
        <v>137</v>
      </c>
      <c r="E3" s="254" t="s">
        <v>122</v>
      </c>
      <c r="F3" s="254" t="s">
        <v>123</v>
      </c>
      <c r="G3" s="254" t="s">
        <v>138</v>
      </c>
      <c r="H3" s="256"/>
      <c r="I3" s="254" t="s">
        <v>124</v>
      </c>
      <c r="J3" s="256"/>
      <c r="K3" s="257" t="s">
        <v>133</v>
      </c>
      <c r="L3" s="258"/>
      <c r="M3" s="258"/>
      <c r="N3" s="259"/>
      <c r="R3" s="177"/>
    </row>
    <row r="4" spans="1:18" s="134" customFormat="1" ht="75" customHeight="1" thickBot="1">
      <c r="A4" s="262"/>
      <c r="B4" s="264"/>
      <c r="C4" s="255"/>
      <c r="D4" s="255"/>
      <c r="E4" s="255"/>
      <c r="F4" s="255"/>
      <c r="G4" s="12" t="s">
        <v>2</v>
      </c>
      <c r="H4" s="12" t="s">
        <v>10</v>
      </c>
      <c r="I4" s="12" t="s">
        <v>2</v>
      </c>
      <c r="J4" s="12" t="s">
        <v>10</v>
      </c>
      <c r="K4" s="34" t="s">
        <v>114</v>
      </c>
      <c r="L4" s="34" t="s">
        <v>134</v>
      </c>
      <c r="M4" s="34" t="s">
        <v>87</v>
      </c>
      <c r="N4" s="154" t="s">
        <v>88</v>
      </c>
      <c r="R4" s="177"/>
    </row>
    <row r="5" spans="1:18" s="134" customFormat="1" ht="21.75" customHeight="1" thickBot="1">
      <c r="A5" s="208">
        <v>1</v>
      </c>
      <c r="B5" s="209">
        <v>2</v>
      </c>
      <c r="C5" s="210">
        <v>3</v>
      </c>
      <c r="D5" s="210">
        <v>4</v>
      </c>
      <c r="E5" s="210">
        <v>5</v>
      </c>
      <c r="F5" s="210">
        <v>6</v>
      </c>
      <c r="G5" s="210">
        <v>7</v>
      </c>
      <c r="H5" s="210">
        <v>8</v>
      </c>
      <c r="I5" s="210">
        <v>9</v>
      </c>
      <c r="J5" s="210">
        <v>10</v>
      </c>
      <c r="K5" s="211">
        <v>11</v>
      </c>
      <c r="L5" s="212">
        <v>12</v>
      </c>
      <c r="M5" s="212">
        <v>13</v>
      </c>
      <c r="N5" s="213">
        <v>14</v>
      </c>
      <c r="R5" s="177"/>
    </row>
    <row r="6" spans="1:18" s="135" customFormat="1" ht="27" customHeight="1">
      <c r="A6" s="22">
        <v>1</v>
      </c>
      <c r="B6" s="216" t="s">
        <v>1</v>
      </c>
      <c r="C6" s="225">
        <v>4564846</v>
      </c>
      <c r="D6" s="225">
        <v>2322592.6090000002</v>
      </c>
      <c r="E6" s="23">
        <v>2496485.43585</v>
      </c>
      <c r="F6" s="136">
        <f>E6/C6*100</f>
        <v>54.689368181314336</v>
      </c>
      <c r="G6" s="136">
        <f>E6/D6*100</f>
        <v>107.4870137008173</v>
      </c>
      <c r="H6" s="23">
        <f>E6-D6</f>
        <v>173892.82684999984</v>
      </c>
      <c r="I6" s="136">
        <v>131.38318715451135</v>
      </c>
      <c r="J6" s="23">
        <v>596329.49511000002</v>
      </c>
      <c r="K6" s="31">
        <v>123.47809254986078</v>
      </c>
      <c r="L6" s="31"/>
      <c r="M6" s="137"/>
      <c r="N6" s="217"/>
      <c r="Q6" s="175"/>
      <c r="R6" s="178"/>
    </row>
    <row r="7" spans="1:18" s="135" customFormat="1" ht="27" customHeight="1">
      <c r="A7" s="20">
        <v>2</v>
      </c>
      <c r="B7" s="38" t="s">
        <v>5</v>
      </c>
      <c r="C7" s="226">
        <v>60</v>
      </c>
      <c r="D7" s="226">
        <v>35</v>
      </c>
      <c r="E7" s="29">
        <v>101.91571</v>
      </c>
      <c r="F7" s="30">
        <f t="shared" ref="F7:F70" si="0">E7/C7*100</f>
        <v>169.85951666666668</v>
      </c>
      <c r="G7" s="30">
        <f t="shared" ref="G7:G70" si="1">E7/D7*100</f>
        <v>291.18774285714284</v>
      </c>
      <c r="H7" s="29">
        <f t="shared" ref="H7:H70" si="2">E7-D7</f>
        <v>66.915710000000004</v>
      </c>
      <c r="I7" s="30">
        <v>103.70728445107771</v>
      </c>
      <c r="J7" s="29">
        <v>3.6432400000000058</v>
      </c>
      <c r="K7" s="43"/>
      <c r="L7" s="43"/>
      <c r="M7" s="214"/>
      <c r="N7" s="215"/>
      <c r="Q7" s="175"/>
      <c r="R7" s="178"/>
    </row>
    <row r="8" spans="1:18" s="135" customFormat="1" ht="27" customHeight="1">
      <c r="A8" s="21">
        <v>3</v>
      </c>
      <c r="B8" s="37" t="s">
        <v>6</v>
      </c>
      <c r="C8" s="227">
        <v>51.15</v>
      </c>
      <c r="D8" s="227">
        <v>20</v>
      </c>
      <c r="E8" s="14">
        <v>42.311140000000002</v>
      </c>
      <c r="F8" s="13">
        <f t="shared" si="0"/>
        <v>82.719726295210165</v>
      </c>
      <c r="G8" s="165">
        <f t="shared" si="1"/>
        <v>211.5557</v>
      </c>
      <c r="H8" s="207">
        <f t="shared" si="2"/>
        <v>22.311140000000002</v>
      </c>
      <c r="I8" s="13">
        <v>44.934439541071484</v>
      </c>
      <c r="J8" s="14">
        <v>-51.8508</v>
      </c>
      <c r="K8" s="28"/>
      <c r="L8" s="28"/>
      <c r="M8" s="138"/>
      <c r="N8" s="139"/>
      <c r="Q8" s="175"/>
      <c r="R8" s="178"/>
    </row>
    <row r="9" spans="1:18" s="135" customFormat="1" ht="27" customHeight="1">
      <c r="A9" s="21">
        <v>4</v>
      </c>
      <c r="B9" s="37" t="s">
        <v>7</v>
      </c>
      <c r="C9" s="227">
        <v>470</v>
      </c>
      <c r="D9" s="227">
        <v>257.3</v>
      </c>
      <c r="E9" s="14">
        <v>280.63490999999999</v>
      </c>
      <c r="F9" s="13">
        <f t="shared" si="0"/>
        <v>59.709555319148933</v>
      </c>
      <c r="G9" s="165">
        <f t="shared" si="1"/>
        <v>109.06914496696463</v>
      </c>
      <c r="H9" s="14">
        <f t="shared" si="2"/>
        <v>23.334909999999979</v>
      </c>
      <c r="I9" s="13">
        <v>95.780411369720568</v>
      </c>
      <c r="J9" s="14">
        <v>-12.363319999999987</v>
      </c>
      <c r="K9" s="28"/>
      <c r="L9" s="28"/>
      <c r="M9" s="138"/>
      <c r="N9" s="139"/>
      <c r="Q9" s="175"/>
      <c r="R9" s="178"/>
    </row>
    <row r="10" spans="1:18" s="135" customFormat="1" ht="27" customHeight="1">
      <c r="A10" s="21">
        <v>5</v>
      </c>
      <c r="B10" s="37" t="s">
        <v>8</v>
      </c>
      <c r="C10" s="227">
        <v>43</v>
      </c>
      <c r="D10" s="227">
        <v>22.47</v>
      </c>
      <c r="E10" s="14">
        <v>1.4969399999999999</v>
      </c>
      <c r="F10" s="13">
        <f t="shared" si="0"/>
        <v>3.4812558139534886</v>
      </c>
      <c r="G10" s="203">
        <f t="shared" si="1"/>
        <v>6.6619492656875838</v>
      </c>
      <c r="H10" s="204">
        <f t="shared" si="2"/>
        <v>-20.97306</v>
      </c>
      <c r="I10" s="203">
        <v>8.3492712082498795</v>
      </c>
      <c r="J10" s="204">
        <v>-16.43205</v>
      </c>
      <c r="K10" s="28"/>
      <c r="L10" s="28"/>
      <c r="M10" s="138"/>
      <c r="N10" s="139"/>
      <c r="Q10" s="175"/>
      <c r="R10" s="178"/>
    </row>
    <row r="11" spans="1:18" s="135" customFormat="1" ht="27" customHeight="1">
      <c r="A11" s="21">
        <v>6</v>
      </c>
      <c r="B11" s="37" t="s">
        <v>9</v>
      </c>
      <c r="C11" s="227">
        <v>260</v>
      </c>
      <c r="D11" s="227">
        <v>128.53</v>
      </c>
      <c r="E11" s="14">
        <v>131.47497999999999</v>
      </c>
      <c r="F11" s="13">
        <f t="shared" si="0"/>
        <v>50.567299999999996</v>
      </c>
      <c r="G11" s="165">
        <f t="shared" si="1"/>
        <v>102.29127830078579</v>
      </c>
      <c r="H11" s="14">
        <f t="shared" si="2"/>
        <v>2.9449799999999868</v>
      </c>
      <c r="I11" s="13">
        <v>145.95094981639983</v>
      </c>
      <c r="J11" s="14">
        <v>41.393359999999987</v>
      </c>
      <c r="K11" s="28"/>
      <c r="L11" s="28"/>
      <c r="M11" s="138"/>
      <c r="N11" s="139"/>
      <c r="Q11" s="175"/>
      <c r="R11" s="178"/>
    </row>
    <row r="12" spans="1:18" s="135" customFormat="1" ht="27" customHeight="1">
      <c r="A12" s="21">
        <v>7</v>
      </c>
      <c r="B12" s="40" t="s">
        <v>85</v>
      </c>
      <c r="C12" s="227">
        <v>20</v>
      </c>
      <c r="D12" s="227">
        <v>1</v>
      </c>
      <c r="E12" s="14">
        <v>157.72492</v>
      </c>
      <c r="F12" s="13">
        <f t="shared" si="0"/>
        <v>788.62459999999999</v>
      </c>
      <c r="G12" s="165"/>
      <c r="H12" s="14">
        <f t="shared" si="2"/>
        <v>156.72492</v>
      </c>
      <c r="I12" s="13">
        <v>721.93313859017792</v>
      </c>
      <c r="J12" s="14">
        <v>135.87734</v>
      </c>
      <c r="K12" s="28"/>
      <c r="L12" s="28"/>
      <c r="M12" s="138"/>
      <c r="N12" s="139"/>
      <c r="Q12" s="175"/>
      <c r="R12" s="178"/>
    </row>
    <row r="13" spans="1:18" s="135" customFormat="1" ht="27" customHeight="1" thickBot="1">
      <c r="A13" s="24">
        <v>8</v>
      </c>
      <c r="B13" s="46" t="s">
        <v>86</v>
      </c>
      <c r="C13" s="228">
        <v>284.82</v>
      </c>
      <c r="D13" s="228">
        <v>277.94499999999999</v>
      </c>
      <c r="E13" s="15">
        <v>316.65534000000002</v>
      </c>
      <c r="F13" s="140">
        <f t="shared" si="0"/>
        <v>111.17735411839058</v>
      </c>
      <c r="G13" s="140">
        <f t="shared" si="1"/>
        <v>113.92733814243827</v>
      </c>
      <c r="H13" s="15">
        <f t="shared" si="2"/>
        <v>38.710340000000031</v>
      </c>
      <c r="I13" s="171">
        <v>414.93252300664756</v>
      </c>
      <c r="J13" s="172">
        <v>240.34044000000003</v>
      </c>
      <c r="K13" s="32"/>
      <c r="L13" s="32"/>
      <c r="M13" s="141"/>
      <c r="N13" s="142"/>
      <c r="Q13" s="175"/>
      <c r="R13" s="178"/>
    </row>
    <row r="14" spans="1:18" s="135" customFormat="1" ht="27" customHeight="1">
      <c r="A14" s="20">
        <v>9</v>
      </c>
      <c r="B14" s="38" t="s">
        <v>11</v>
      </c>
      <c r="C14" s="226">
        <v>49651.1</v>
      </c>
      <c r="D14" s="226">
        <v>24139.200000000001</v>
      </c>
      <c r="E14" s="29">
        <v>24715.896000000001</v>
      </c>
      <c r="F14" s="30">
        <f t="shared" si="0"/>
        <v>49.779150915085467</v>
      </c>
      <c r="G14" s="30">
        <f t="shared" si="1"/>
        <v>102.38904354742493</v>
      </c>
      <c r="H14" s="29">
        <f t="shared" si="2"/>
        <v>576.69599999999991</v>
      </c>
      <c r="I14" s="30">
        <v>126.67174731026473</v>
      </c>
      <c r="J14" s="29">
        <v>5204.1291500000007</v>
      </c>
      <c r="K14" s="43">
        <v>123.34093149574731</v>
      </c>
      <c r="L14" s="43">
        <v>203.31994836610519</v>
      </c>
      <c r="M14" s="167">
        <v>100.99731040013502</v>
      </c>
      <c r="N14" s="130">
        <v>135.35124091088741</v>
      </c>
      <c r="Q14" s="175"/>
      <c r="R14" s="178"/>
    </row>
    <row r="15" spans="1:18" s="135" customFormat="1" ht="27" customHeight="1">
      <c r="A15" s="21">
        <v>10</v>
      </c>
      <c r="B15" s="125" t="s">
        <v>12</v>
      </c>
      <c r="C15" s="14">
        <v>50831.095000000001</v>
      </c>
      <c r="D15" s="14">
        <v>25595.695</v>
      </c>
      <c r="E15" s="14">
        <v>27051.380399999998</v>
      </c>
      <c r="F15" s="30">
        <f t="shared" si="0"/>
        <v>53.218173639580257</v>
      </c>
      <c r="G15" s="30">
        <f t="shared" si="1"/>
        <v>105.68722748102756</v>
      </c>
      <c r="H15" s="29">
        <f t="shared" si="2"/>
        <v>1455.6853999999985</v>
      </c>
      <c r="I15" s="13">
        <v>132.6641726443911</v>
      </c>
      <c r="J15" s="14">
        <v>6660.5093299999971</v>
      </c>
      <c r="K15" s="43">
        <v>139.16629759288341</v>
      </c>
      <c r="L15" s="43">
        <v>108.44092615693339</v>
      </c>
      <c r="M15" s="33">
        <v>127.91353744482927</v>
      </c>
      <c r="N15" s="39">
        <v>123.35476364654228</v>
      </c>
      <c r="Q15" s="175"/>
      <c r="R15" s="178"/>
    </row>
    <row r="16" spans="1:18" s="135" customFormat="1" ht="27" customHeight="1">
      <c r="A16" s="21">
        <v>11</v>
      </c>
      <c r="B16" s="125" t="s">
        <v>13</v>
      </c>
      <c r="C16" s="14">
        <v>29278</v>
      </c>
      <c r="D16" s="14">
        <v>14587.7</v>
      </c>
      <c r="E16" s="14">
        <v>17342.755260000002</v>
      </c>
      <c r="F16" s="13">
        <f t="shared" si="0"/>
        <v>59.234767607076989</v>
      </c>
      <c r="G16" s="13">
        <f t="shared" si="1"/>
        <v>118.88615244349691</v>
      </c>
      <c r="H16" s="14">
        <f t="shared" si="2"/>
        <v>2755.055260000001</v>
      </c>
      <c r="I16" s="13">
        <v>133.53157280907715</v>
      </c>
      <c r="J16" s="14">
        <v>4354.9989600000026</v>
      </c>
      <c r="K16" s="28">
        <v>99.109957987987698</v>
      </c>
      <c r="L16" s="28">
        <v>90.192143981789386</v>
      </c>
      <c r="M16" s="33">
        <v>197.80385599681426</v>
      </c>
      <c r="N16" s="39">
        <v>134.05025879531715</v>
      </c>
      <c r="Q16" s="175"/>
      <c r="R16" s="178"/>
    </row>
    <row r="17" spans="1:18" s="135" customFormat="1" ht="27" customHeight="1">
      <c r="A17" s="21">
        <v>12</v>
      </c>
      <c r="B17" s="125" t="s">
        <v>14</v>
      </c>
      <c r="C17" s="14">
        <v>59381.2</v>
      </c>
      <c r="D17" s="14">
        <v>28969.73</v>
      </c>
      <c r="E17" s="14">
        <v>28937.023150000001</v>
      </c>
      <c r="F17" s="13">
        <f t="shared" si="0"/>
        <v>48.730950452331719</v>
      </c>
      <c r="G17" s="13">
        <f t="shared" si="1"/>
        <v>99.887099914289863</v>
      </c>
      <c r="H17" s="14">
        <f t="shared" si="2"/>
        <v>-32.706849999998667</v>
      </c>
      <c r="I17" s="13">
        <v>115.64588472082538</v>
      </c>
      <c r="J17" s="14">
        <v>3914.92814</v>
      </c>
      <c r="K17" s="28">
        <v>115.93326566811267</v>
      </c>
      <c r="L17" s="28">
        <v>148.31644283904407</v>
      </c>
      <c r="M17" s="33">
        <v>116.56145685431902</v>
      </c>
      <c r="N17" s="39">
        <v>139.93968285037312</v>
      </c>
      <c r="Q17" s="175"/>
      <c r="R17" s="178"/>
    </row>
    <row r="18" spans="1:18" s="135" customFormat="1" ht="27" customHeight="1">
      <c r="A18" s="21">
        <v>13</v>
      </c>
      <c r="B18" s="125" t="s">
        <v>15</v>
      </c>
      <c r="C18" s="14">
        <v>65655</v>
      </c>
      <c r="D18" s="14">
        <v>32264.85</v>
      </c>
      <c r="E18" s="14">
        <v>34594.67742</v>
      </c>
      <c r="F18" s="13">
        <f t="shared" si="0"/>
        <v>52.691611331962527</v>
      </c>
      <c r="G18" s="13">
        <f t="shared" si="1"/>
        <v>107.22094607599293</v>
      </c>
      <c r="H18" s="14">
        <f t="shared" si="2"/>
        <v>2329.8274200000014</v>
      </c>
      <c r="I18" s="13">
        <v>135.98643554437925</v>
      </c>
      <c r="J18" s="14">
        <v>9154.8772800000006</v>
      </c>
      <c r="K18" s="28">
        <v>133.37646513561484</v>
      </c>
      <c r="L18" s="28">
        <v>153.04246641696295</v>
      </c>
      <c r="M18" s="33">
        <v>141.47903271031049</v>
      </c>
      <c r="N18" s="39">
        <v>144.05235228997418</v>
      </c>
      <c r="Q18" s="175"/>
      <c r="R18" s="178"/>
    </row>
    <row r="19" spans="1:18" s="135" customFormat="1" ht="27" customHeight="1">
      <c r="A19" s="21">
        <v>14</v>
      </c>
      <c r="B19" s="125" t="s">
        <v>16</v>
      </c>
      <c r="C19" s="14">
        <v>116420.1</v>
      </c>
      <c r="D19" s="14">
        <v>57700.94</v>
      </c>
      <c r="E19" s="14">
        <v>59228.415690000002</v>
      </c>
      <c r="F19" s="13">
        <f t="shared" si="0"/>
        <v>50.8747335640495</v>
      </c>
      <c r="G19" s="13">
        <f t="shared" si="1"/>
        <v>102.64722843336693</v>
      </c>
      <c r="H19" s="14">
        <f t="shared" si="2"/>
        <v>1527.4756899999993</v>
      </c>
      <c r="I19" s="13">
        <v>126.2031836237679</v>
      </c>
      <c r="J19" s="14">
        <v>12297.416020000004</v>
      </c>
      <c r="K19" s="28">
        <v>114.88569671198184</v>
      </c>
      <c r="L19" s="28">
        <v>204.99167535744976</v>
      </c>
      <c r="M19" s="33">
        <v>149.16465958245703</v>
      </c>
      <c r="N19" s="39">
        <v>142.55557658780359</v>
      </c>
      <c r="Q19" s="175"/>
      <c r="R19" s="178"/>
    </row>
    <row r="20" spans="1:18" s="135" customFormat="1" ht="27" customHeight="1">
      <c r="A20" s="21">
        <v>15</v>
      </c>
      <c r="B20" s="125" t="s">
        <v>17</v>
      </c>
      <c r="C20" s="14">
        <v>140345.02799999999</v>
      </c>
      <c r="D20" s="14">
        <v>68038.399999999994</v>
      </c>
      <c r="E20" s="14">
        <v>73951.645099999994</v>
      </c>
      <c r="F20" s="13">
        <f t="shared" si="0"/>
        <v>52.69274313016632</v>
      </c>
      <c r="G20" s="13">
        <f t="shared" si="1"/>
        <v>108.69104079461009</v>
      </c>
      <c r="H20" s="14">
        <f t="shared" si="2"/>
        <v>5913.2451000000001</v>
      </c>
      <c r="I20" s="13">
        <v>121.85442905459986</v>
      </c>
      <c r="J20" s="14">
        <v>13263.128749999996</v>
      </c>
      <c r="K20" s="28">
        <v>120.04388494337836</v>
      </c>
      <c r="L20" s="28">
        <v>166.50215667377938</v>
      </c>
      <c r="M20" s="33">
        <v>72.444414090613733</v>
      </c>
      <c r="N20" s="39">
        <v>156.33745087295569</v>
      </c>
      <c r="Q20" s="175"/>
      <c r="R20" s="178"/>
    </row>
    <row r="21" spans="1:18" s="135" customFormat="1" ht="27" customHeight="1">
      <c r="A21" s="21">
        <v>16</v>
      </c>
      <c r="B21" s="125" t="s">
        <v>18</v>
      </c>
      <c r="C21" s="14">
        <v>46958.400000000001</v>
      </c>
      <c r="D21" s="14">
        <v>21945.48</v>
      </c>
      <c r="E21" s="14">
        <v>27638.80615</v>
      </c>
      <c r="F21" s="13">
        <f t="shared" si="0"/>
        <v>58.858066181982352</v>
      </c>
      <c r="G21" s="13">
        <f t="shared" si="1"/>
        <v>125.9430468141959</v>
      </c>
      <c r="H21" s="14">
        <f t="shared" si="2"/>
        <v>5693.3261500000008</v>
      </c>
      <c r="I21" s="13">
        <v>128.55067367099778</v>
      </c>
      <c r="J21" s="14">
        <v>6138.4861899999996</v>
      </c>
      <c r="K21" s="28">
        <v>117.03494181520698</v>
      </c>
      <c r="L21" s="28">
        <v>176.8101774588132</v>
      </c>
      <c r="M21" s="33">
        <v>143.16519454757432</v>
      </c>
      <c r="N21" s="39">
        <v>168.21173672215514</v>
      </c>
      <c r="Q21" s="175"/>
      <c r="R21" s="178"/>
    </row>
    <row r="22" spans="1:18" s="135" customFormat="1" ht="27" customHeight="1">
      <c r="A22" s="21">
        <v>17</v>
      </c>
      <c r="B22" s="125" t="s">
        <v>19</v>
      </c>
      <c r="C22" s="14">
        <v>221194.2</v>
      </c>
      <c r="D22" s="14">
        <v>120305.129</v>
      </c>
      <c r="E22" s="14">
        <v>122712.86109000001</v>
      </c>
      <c r="F22" s="13">
        <f t="shared" si="0"/>
        <v>55.47743163699591</v>
      </c>
      <c r="G22" s="13">
        <f t="shared" si="1"/>
        <v>102.00135448090496</v>
      </c>
      <c r="H22" s="14">
        <f t="shared" si="2"/>
        <v>2407.732090000005</v>
      </c>
      <c r="I22" s="13">
        <v>115.42264758686791</v>
      </c>
      <c r="J22" s="14">
        <v>16396.757920000004</v>
      </c>
      <c r="K22" s="28">
        <v>134.73957847157109</v>
      </c>
      <c r="L22" s="28">
        <v>201.81196794921271</v>
      </c>
      <c r="M22" s="33">
        <v>107.41622430407534</v>
      </c>
      <c r="N22" s="39">
        <v>73.739755695830155</v>
      </c>
      <c r="Q22" s="175"/>
      <c r="R22" s="178"/>
    </row>
    <row r="23" spans="1:18" s="135" customFormat="1" ht="27" customHeight="1">
      <c r="A23" s="21">
        <v>18</v>
      </c>
      <c r="B23" s="125" t="s">
        <v>20</v>
      </c>
      <c r="C23" s="14">
        <v>80091.221999999994</v>
      </c>
      <c r="D23" s="14">
        <v>38845.771999999997</v>
      </c>
      <c r="E23" s="14">
        <v>39969.64617</v>
      </c>
      <c r="F23" s="13">
        <f t="shared" si="0"/>
        <v>49.905152115171873</v>
      </c>
      <c r="G23" s="13">
        <f t="shared" si="1"/>
        <v>102.89316986672321</v>
      </c>
      <c r="H23" s="14">
        <f t="shared" si="2"/>
        <v>1123.8741700000028</v>
      </c>
      <c r="I23" s="13">
        <v>133.54766573575503</v>
      </c>
      <c r="J23" s="14">
        <v>10040.522400000002</v>
      </c>
      <c r="K23" s="28">
        <v>124.99051146478686</v>
      </c>
      <c r="L23" s="28">
        <v>139.53418613982421</v>
      </c>
      <c r="M23" s="33">
        <v>100.11005702397011</v>
      </c>
      <c r="N23" s="39">
        <v>168.96535697797398</v>
      </c>
      <c r="Q23" s="175"/>
      <c r="R23" s="178"/>
    </row>
    <row r="24" spans="1:18" s="135" customFormat="1" ht="27" customHeight="1">
      <c r="A24" s="21">
        <v>19</v>
      </c>
      <c r="B24" s="125" t="s">
        <v>21</v>
      </c>
      <c r="C24" s="14">
        <v>93386.976999999999</v>
      </c>
      <c r="D24" s="14">
        <v>44751.652000000002</v>
      </c>
      <c r="E24" s="14">
        <v>48397.258379999999</v>
      </c>
      <c r="F24" s="13">
        <f t="shared" si="0"/>
        <v>51.824419137156561</v>
      </c>
      <c r="G24" s="13">
        <f t="shared" si="1"/>
        <v>108.14630570509441</v>
      </c>
      <c r="H24" s="14">
        <f t="shared" si="2"/>
        <v>3645.6063799999974</v>
      </c>
      <c r="I24" s="13">
        <v>114.3762697779034</v>
      </c>
      <c r="J24" s="14">
        <v>6083.1852999999974</v>
      </c>
      <c r="K24" s="28">
        <v>127.36670187646557</v>
      </c>
      <c r="L24" s="28">
        <v>102.78922682275864</v>
      </c>
      <c r="M24" s="33">
        <v>121.62041630516542</v>
      </c>
      <c r="N24" s="39">
        <v>111.99886582980466</v>
      </c>
      <c r="Q24" s="175"/>
      <c r="R24" s="178"/>
    </row>
    <row r="25" spans="1:18" s="135" customFormat="1" ht="27" customHeight="1">
      <c r="A25" s="21">
        <v>20</v>
      </c>
      <c r="B25" s="125" t="s">
        <v>22</v>
      </c>
      <c r="C25" s="14">
        <v>43278.42</v>
      </c>
      <c r="D25" s="14">
        <v>20497.732</v>
      </c>
      <c r="E25" s="14">
        <v>31488.224709999999</v>
      </c>
      <c r="F25" s="13">
        <f t="shared" si="0"/>
        <v>72.75733427883921</v>
      </c>
      <c r="G25" s="13">
        <f t="shared" si="1"/>
        <v>153.61809155276299</v>
      </c>
      <c r="H25" s="14">
        <f t="shared" si="2"/>
        <v>10990.492709999999</v>
      </c>
      <c r="I25" s="13">
        <v>159.30405737637895</v>
      </c>
      <c r="J25" s="14">
        <v>11722.108749999999</v>
      </c>
      <c r="K25" s="28">
        <v>197.06439585240295</v>
      </c>
      <c r="L25" s="28">
        <v>172.23896181231729</v>
      </c>
      <c r="M25" s="33">
        <v>100.1365374417111</v>
      </c>
      <c r="N25" s="39">
        <v>113.20209842410189</v>
      </c>
      <c r="Q25" s="175"/>
      <c r="R25" s="178"/>
    </row>
    <row r="26" spans="1:18" s="135" customFormat="1" ht="27" customHeight="1">
      <c r="A26" s="21">
        <v>21</v>
      </c>
      <c r="B26" s="125" t="s">
        <v>23</v>
      </c>
      <c r="C26" s="14">
        <v>78954.771909999996</v>
      </c>
      <c r="D26" s="14">
        <v>40563.071909999999</v>
      </c>
      <c r="E26" s="14">
        <v>48111.390630000002</v>
      </c>
      <c r="F26" s="13">
        <f t="shared" si="0"/>
        <v>60.935380428736906</v>
      </c>
      <c r="G26" s="13">
        <f t="shared" si="1"/>
        <v>118.60884386850179</v>
      </c>
      <c r="H26" s="14">
        <f t="shared" si="2"/>
        <v>7548.3187200000029</v>
      </c>
      <c r="I26" s="13">
        <v>137.67639255751737</v>
      </c>
      <c r="J26" s="14">
        <v>13166.118070000004</v>
      </c>
      <c r="K26" s="28">
        <v>143.04295519790702</v>
      </c>
      <c r="L26" s="28">
        <v>102.67953233319547</v>
      </c>
      <c r="M26" s="33">
        <v>186.8071964396388</v>
      </c>
      <c r="N26" s="39">
        <v>131.42741876012508</v>
      </c>
      <c r="Q26" s="175"/>
      <c r="R26" s="178"/>
    </row>
    <row r="27" spans="1:18" s="135" customFormat="1" ht="27" customHeight="1">
      <c r="A27" s="21">
        <v>22</v>
      </c>
      <c r="B27" s="125" t="s">
        <v>24</v>
      </c>
      <c r="C27" s="14">
        <v>82574.888000000006</v>
      </c>
      <c r="D27" s="14">
        <v>41335.917000000001</v>
      </c>
      <c r="E27" s="14">
        <v>49091.966489999999</v>
      </c>
      <c r="F27" s="13">
        <f t="shared" si="0"/>
        <v>59.451447866329524</v>
      </c>
      <c r="G27" s="13">
        <f t="shared" si="1"/>
        <v>118.76346299514778</v>
      </c>
      <c r="H27" s="14">
        <f t="shared" si="2"/>
        <v>7756.0494899999976</v>
      </c>
      <c r="I27" s="13">
        <v>98.410945281946539</v>
      </c>
      <c r="J27" s="14">
        <v>-792.69456000000355</v>
      </c>
      <c r="K27" s="28">
        <v>183.40552070658055</v>
      </c>
      <c r="L27" s="28">
        <v>204.53651419865628</v>
      </c>
      <c r="M27" s="33">
        <v>68.682300649206439</v>
      </c>
      <c r="N27" s="39">
        <v>46.062806404619067</v>
      </c>
      <c r="Q27" s="175"/>
      <c r="R27" s="178"/>
    </row>
    <row r="28" spans="1:18" s="135" customFormat="1" ht="27" customHeight="1">
      <c r="A28" s="21">
        <v>23</v>
      </c>
      <c r="B28" s="125" t="s">
        <v>25</v>
      </c>
      <c r="C28" s="14">
        <v>120251.7</v>
      </c>
      <c r="D28" s="14">
        <v>61656.915999999997</v>
      </c>
      <c r="E28" s="14">
        <v>103598.71739999999</v>
      </c>
      <c r="F28" s="13">
        <f t="shared" si="0"/>
        <v>86.151561599544962</v>
      </c>
      <c r="G28" s="13">
        <f t="shared" si="1"/>
        <v>168.024487958496</v>
      </c>
      <c r="H28" s="14">
        <f t="shared" si="2"/>
        <v>41941.801399999997</v>
      </c>
      <c r="I28" s="13">
        <v>145.61539907644422</v>
      </c>
      <c r="J28" s="14">
        <v>32453.276699999988</v>
      </c>
      <c r="K28" s="28">
        <v>138.14969738179786</v>
      </c>
      <c r="L28" s="28">
        <v>192.01527718746146</v>
      </c>
      <c r="M28" s="33">
        <v>212.39070230220358</v>
      </c>
      <c r="N28" s="39">
        <v>148.35442296756204</v>
      </c>
      <c r="Q28" s="175"/>
      <c r="R28" s="178"/>
    </row>
    <row r="29" spans="1:18" s="135" customFormat="1" ht="27" customHeight="1">
      <c r="A29" s="21">
        <v>24</v>
      </c>
      <c r="B29" s="125" t="s">
        <v>26</v>
      </c>
      <c r="C29" s="14">
        <v>59980.108999999997</v>
      </c>
      <c r="D29" s="14">
        <v>30743.95</v>
      </c>
      <c r="E29" s="14">
        <v>33220.116349999997</v>
      </c>
      <c r="F29" s="13">
        <f t="shared" si="0"/>
        <v>55.385221707416363</v>
      </c>
      <c r="G29" s="13">
        <f t="shared" si="1"/>
        <v>108.0541581351778</v>
      </c>
      <c r="H29" s="14">
        <f t="shared" si="2"/>
        <v>2476.1663499999959</v>
      </c>
      <c r="I29" s="13">
        <v>131.77447814626447</v>
      </c>
      <c r="J29" s="14">
        <v>8010.2905799999971</v>
      </c>
      <c r="K29" s="28">
        <v>127.22649545238971</v>
      </c>
      <c r="L29" s="28">
        <v>276.69584372854916</v>
      </c>
      <c r="M29" s="33">
        <v>142.0456861357851</v>
      </c>
      <c r="N29" s="39">
        <v>133.38795660834728</v>
      </c>
      <c r="Q29" s="175"/>
      <c r="R29" s="178"/>
    </row>
    <row r="30" spans="1:18" s="135" customFormat="1" ht="27" customHeight="1">
      <c r="A30" s="21">
        <v>25</v>
      </c>
      <c r="B30" s="125" t="s">
        <v>27</v>
      </c>
      <c r="C30" s="14">
        <v>89203.8</v>
      </c>
      <c r="D30" s="14">
        <v>46285.4</v>
      </c>
      <c r="E30" s="14">
        <v>46802.99093</v>
      </c>
      <c r="F30" s="13">
        <f t="shared" si="0"/>
        <v>52.467485611599507</v>
      </c>
      <c r="G30" s="13">
        <f t="shared" si="1"/>
        <v>101.11825960238001</v>
      </c>
      <c r="H30" s="14">
        <f t="shared" si="2"/>
        <v>517.59092999999848</v>
      </c>
      <c r="I30" s="13">
        <v>131.53635068854373</v>
      </c>
      <c r="J30" s="14">
        <v>11221.198759999999</v>
      </c>
      <c r="K30" s="28">
        <v>120.79188970122982</v>
      </c>
      <c r="L30" s="28">
        <v>257.28062221936329</v>
      </c>
      <c r="M30" s="33">
        <v>111.90840230986848</v>
      </c>
      <c r="N30" s="39">
        <v>157.24078643664512</v>
      </c>
      <c r="Q30" s="175"/>
      <c r="R30" s="178"/>
    </row>
    <row r="31" spans="1:18" s="135" customFormat="1" ht="27" customHeight="1">
      <c r="A31" s="21">
        <v>26</v>
      </c>
      <c r="B31" s="125" t="s">
        <v>28</v>
      </c>
      <c r="C31" s="14">
        <v>408775.20199999999</v>
      </c>
      <c r="D31" s="14">
        <v>219909.43</v>
      </c>
      <c r="E31" s="14">
        <v>223260.82324</v>
      </c>
      <c r="F31" s="13">
        <f t="shared" si="0"/>
        <v>54.617017408996347</v>
      </c>
      <c r="G31" s="13">
        <f t="shared" si="1"/>
        <v>101.52398796177135</v>
      </c>
      <c r="H31" s="14">
        <f t="shared" si="2"/>
        <v>3351.3932400000049</v>
      </c>
      <c r="I31" s="13">
        <v>119.7771839669243</v>
      </c>
      <c r="J31" s="14">
        <v>36864.035600000003</v>
      </c>
      <c r="K31" s="28">
        <v>107.38397888303626</v>
      </c>
      <c r="L31" s="28">
        <v>139.82436936394532</v>
      </c>
      <c r="M31" s="33">
        <v>113.58709705783303</v>
      </c>
      <c r="N31" s="39">
        <v>217.35722305650583</v>
      </c>
      <c r="Q31" s="175"/>
      <c r="R31" s="178"/>
    </row>
    <row r="32" spans="1:18" s="135" customFormat="1" ht="27" customHeight="1">
      <c r="A32" s="21">
        <v>27</v>
      </c>
      <c r="B32" s="125" t="s">
        <v>29</v>
      </c>
      <c r="C32" s="14">
        <v>75604.11</v>
      </c>
      <c r="D32" s="14">
        <v>38781.79</v>
      </c>
      <c r="E32" s="14">
        <v>39724.081810000003</v>
      </c>
      <c r="F32" s="13">
        <f t="shared" si="0"/>
        <v>52.542225297010972</v>
      </c>
      <c r="G32" s="13">
        <f t="shared" si="1"/>
        <v>102.42972748292433</v>
      </c>
      <c r="H32" s="14">
        <f t="shared" si="2"/>
        <v>942.29181000000244</v>
      </c>
      <c r="I32" s="13">
        <v>125.06082605695919</v>
      </c>
      <c r="J32" s="14">
        <v>7960.2729000000036</v>
      </c>
      <c r="K32" s="28">
        <v>125.45499727434024</v>
      </c>
      <c r="L32" s="28">
        <v>72.172392590974653</v>
      </c>
      <c r="M32" s="33">
        <v>135.20174758339971</v>
      </c>
      <c r="N32" s="39">
        <v>151.17643562690449</v>
      </c>
      <c r="Q32" s="175"/>
      <c r="R32" s="178"/>
    </row>
    <row r="33" spans="1:18" s="135" customFormat="1" ht="27" customHeight="1">
      <c r="A33" s="21">
        <v>28</v>
      </c>
      <c r="B33" s="125" t="s">
        <v>30</v>
      </c>
      <c r="C33" s="14">
        <v>192130</v>
      </c>
      <c r="D33" s="14">
        <v>96670.858999999997</v>
      </c>
      <c r="E33" s="14">
        <v>102576.93468999999</v>
      </c>
      <c r="F33" s="13">
        <f t="shared" si="0"/>
        <v>53.389337786915107</v>
      </c>
      <c r="G33" s="13">
        <f t="shared" si="1"/>
        <v>106.1094685110846</v>
      </c>
      <c r="H33" s="14">
        <f t="shared" si="2"/>
        <v>5906.0756899999978</v>
      </c>
      <c r="I33" s="13">
        <v>124.77436028951708</v>
      </c>
      <c r="J33" s="14">
        <v>20366.988310000001</v>
      </c>
      <c r="K33" s="28">
        <v>116.80004033730339</v>
      </c>
      <c r="L33" s="28">
        <v>102.89533995247562</v>
      </c>
      <c r="M33" s="33">
        <v>154.40641871814518</v>
      </c>
      <c r="N33" s="39">
        <v>150.78559990346946</v>
      </c>
      <c r="Q33" s="175"/>
      <c r="R33" s="178"/>
    </row>
    <row r="34" spans="1:18" s="135" customFormat="1" ht="27" customHeight="1">
      <c r="A34" s="21">
        <v>29</v>
      </c>
      <c r="B34" s="125" t="s">
        <v>31</v>
      </c>
      <c r="C34" s="14">
        <v>139970.72899999999</v>
      </c>
      <c r="D34" s="14">
        <v>72870.508799999996</v>
      </c>
      <c r="E34" s="14">
        <v>80201.20276</v>
      </c>
      <c r="F34" s="13">
        <f t="shared" si="0"/>
        <v>57.298553299668818</v>
      </c>
      <c r="G34" s="13">
        <f t="shared" si="1"/>
        <v>110.05989127936486</v>
      </c>
      <c r="H34" s="14">
        <f t="shared" si="2"/>
        <v>7330.6939600000042</v>
      </c>
      <c r="I34" s="13">
        <v>127.57834268019074</v>
      </c>
      <c r="J34" s="14">
        <v>17336.925739999999</v>
      </c>
      <c r="K34" s="28">
        <v>139.67288015360344</v>
      </c>
      <c r="L34" s="28">
        <v>93.629400898552163</v>
      </c>
      <c r="M34" s="33">
        <v>95.492366317914573</v>
      </c>
      <c r="N34" s="39">
        <v>167.1462350539241</v>
      </c>
      <c r="Q34" s="175"/>
      <c r="R34" s="178"/>
    </row>
    <row r="35" spans="1:18" s="135" customFormat="1" ht="27" customHeight="1">
      <c r="A35" s="21">
        <v>30</v>
      </c>
      <c r="B35" s="125" t="s">
        <v>32</v>
      </c>
      <c r="C35" s="14">
        <v>94950.85</v>
      </c>
      <c r="D35" s="14">
        <v>41507.362999999998</v>
      </c>
      <c r="E35" s="14">
        <v>42604.683749999997</v>
      </c>
      <c r="F35" s="13">
        <f t="shared" si="0"/>
        <v>44.87024997669846</v>
      </c>
      <c r="G35" s="13">
        <f t="shared" si="1"/>
        <v>102.64367733984932</v>
      </c>
      <c r="H35" s="14">
        <f t="shared" si="2"/>
        <v>1097.320749999999</v>
      </c>
      <c r="I35" s="13">
        <v>120.80167028136368</v>
      </c>
      <c r="J35" s="14">
        <v>7336.3934599999993</v>
      </c>
      <c r="K35" s="28">
        <v>116.92265309730342</v>
      </c>
      <c r="L35" s="28">
        <v>224.30896204000828</v>
      </c>
      <c r="M35" s="33">
        <v>160.65575385166565</v>
      </c>
      <c r="N35" s="39">
        <v>115.0318766007025</v>
      </c>
      <c r="Q35" s="175"/>
      <c r="R35" s="178"/>
    </row>
    <row r="36" spans="1:18" s="135" customFormat="1" ht="27" customHeight="1">
      <c r="A36" s="21">
        <v>31</v>
      </c>
      <c r="B36" s="125" t="s">
        <v>33</v>
      </c>
      <c r="C36" s="14">
        <v>207175.33100000001</v>
      </c>
      <c r="D36" s="14">
        <v>108317.022</v>
      </c>
      <c r="E36" s="14">
        <v>121906.51586</v>
      </c>
      <c r="F36" s="13">
        <f t="shared" si="0"/>
        <v>58.842196738182118</v>
      </c>
      <c r="G36" s="13">
        <f t="shared" si="1"/>
        <v>112.5460371870268</v>
      </c>
      <c r="H36" s="14">
        <f t="shared" si="2"/>
        <v>13589.493860000002</v>
      </c>
      <c r="I36" s="13">
        <v>150.3908795096005</v>
      </c>
      <c r="J36" s="14">
        <v>40846.736000000004</v>
      </c>
      <c r="K36" s="28">
        <v>133.78178482989739</v>
      </c>
      <c r="L36" s="28">
        <v>126.11729828552333</v>
      </c>
      <c r="M36" s="33">
        <v>135.88741535517664</v>
      </c>
      <c r="N36" s="39">
        <v>176.70378598308767</v>
      </c>
      <c r="Q36" s="175"/>
      <c r="R36" s="178"/>
    </row>
    <row r="37" spans="1:18" s="135" customFormat="1" ht="27" customHeight="1">
      <c r="A37" s="21">
        <v>32</v>
      </c>
      <c r="B37" s="125" t="s">
        <v>34</v>
      </c>
      <c r="C37" s="14">
        <v>47780.800000000003</v>
      </c>
      <c r="D37" s="14">
        <v>24305.45</v>
      </c>
      <c r="E37" s="14">
        <v>26386.99006</v>
      </c>
      <c r="F37" s="13">
        <f t="shared" si="0"/>
        <v>55.225090538458957</v>
      </c>
      <c r="G37" s="13">
        <f t="shared" si="1"/>
        <v>108.56408772518098</v>
      </c>
      <c r="H37" s="14">
        <f t="shared" si="2"/>
        <v>2081.5400599999994</v>
      </c>
      <c r="I37" s="13">
        <v>124.36353963033736</v>
      </c>
      <c r="J37" s="14">
        <v>5169.364590000001</v>
      </c>
      <c r="K37" s="28">
        <v>112.24641444248348</v>
      </c>
      <c r="L37" s="28">
        <v>228.27364466430953</v>
      </c>
      <c r="M37" s="33">
        <v>149.24535512755796</v>
      </c>
      <c r="N37" s="39">
        <v>135.17090323440272</v>
      </c>
      <c r="Q37" s="175"/>
      <c r="R37" s="178"/>
    </row>
    <row r="38" spans="1:18" s="135" customFormat="1" ht="27" customHeight="1">
      <c r="A38" s="21">
        <v>33</v>
      </c>
      <c r="B38" s="125" t="s">
        <v>35</v>
      </c>
      <c r="C38" s="14">
        <v>74070</v>
      </c>
      <c r="D38" s="14">
        <v>38216.771999999997</v>
      </c>
      <c r="E38" s="14">
        <v>39931.832990000003</v>
      </c>
      <c r="F38" s="13">
        <f t="shared" si="0"/>
        <v>53.910939638180096</v>
      </c>
      <c r="G38" s="13">
        <f t="shared" si="1"/>
        <v>104.48771808880144</v>
      </c>
      <c r="H38" s="14">
        <f t="shared" si="2"/>
        <v>1715.0609900000054</v>
      </c>
      <c r="I38" s="13">
        <v>107.63286634338289</v>
      </c>
      <c r="J38" s="14">
        <v>2831.7962200000038</v>
      </c>
      <c r="K38" s="28">
        <v>124.99770662953247</v>
      </c>
      <c r="L38" s="28">
        <v>150.81655605799105</v>
      </c>
      <c r="M38" s="33">
        <v>89.697556885850034</v>
      </c>
      <c r="N38" s="39">
        <v>126.28978116574956</v>
      </c>
      <c r="Q38" s="175"/>
      <c r="R38" s="178"/>
    </row>
    <row r="39" spans="1:18" s="135" customFormat="1" ht="27" customHeight="1">
      <c r="A39" s="21">
        <v>34</v>
      </c>
      <c r="B39" s="125" t="s">
        <v>36</v>
      </c>
      <c r="C39" s="14">
        <v>301929.88099999999</v>
      </c>
      <c r="D39" s="14">
        <v>145423.37700000001</v>
      </c>
      <c r="E39" s="14">
        <v>154488.30574000001</v>
      </c>
      <c r="F39" s="13">
        <f t="shared" si="0"/>
        <v>51.166948176288663</v>
      </c>
      <c r="G39" s="13">
        <f t="shared" si="1"/>
        <v>106.23347423708913</v>
      </c>
      <c r="H39" s="14">
        <f t="shared" si="2"/>
        <v>9064.928740000003</v>
      </c>
      <c r="I39" s="13">
        <v>124.72632329570446</v>
      </c>
      <c r="J39" s="14">
        <v>30626.476370000004</v>
      </c>
      <c r="K39" s="28">
        <v>116.02102241122405</v>
      </c>
      <c r="L39" s="28">
        <v>178.81514335020924</v>
      </c>
      <c r="M39" s="33">
        <v>117.10756802159257</v>
      </c>
      <c r="N39" s="39">
        <v>166.3090728399518</v>
      </c>
      <c r="Q39" s="175"/>
      <c r="R39" s="178"/>
    </row>
    <row r="40" spans="1:18" s="135" customFormat="1" ht="27" customHeight="1">
      <c r="A40" s="21">
        <v>35</v>
      </c>
      <c r="B40" s="125" t="s">
        <v>37</v>
      </c>
      <c r="C40" s="14">
        <v>82007</v>
      </c>
      <c r="D40" s="14">
        <v>42901</v>
      </c>
      <c r="E40" s="14">
        <v>43091.065929999997</v>
      </c>
      <c r="F40" s="13">
        <f t="shared" si="0"/>
        <v>52.545594802882675</v>
      </c>
      <c r="G40" s="13">
        <f t="shared" si="1"/>
        <v>100.44303379874594</v>
      </c>
      <c r="H40" s="14">
        <f t="shared" si="2"/>
        <v>190.06592999999702</v>
      </c>
      <c r="I40" s="13">
        <v>140.94630846261848</v>
      </c>
      <c r="J40" s="14">
        <v>12518.384459999997</v>
      </c>
      <c r="K40" s="28">
        <v>110.27476656791431</v>
      </c>
      <c r="L40" s="28">
        <v>190.20752381625454</v>
      </c>
      <c r="M40" s="33">
        <v>350.69348833341888</v>
      </c>
      <c r="N40" s="39">
        <v>149.71243356838372</v>
      </c>
      <c r="Q40" s="175"/>
      <c r="R40" s="178"/>
    </row>
    <row r="41" spans="1:18" s="135" customFormat="1" ht="27" customHeight="1">
      <c r="A41" s="21">
        <v>36</v>
      </c>
      <c r="B41" s="125" t="s">
        <v>38</v>
      </c>
      <c r="C41" s="14">
        <v>65069.004999999997</v>
      </c>
      <c r="D41" s="14">
        <v>33328.995000000003</v>
      </c>
      <c r="E41" s="14">
        <v>35656.033029999999</v>
      </c>
      <c r="F41" s="13">
        <f t="shared" si="0"/>
        <v>54.797261814592055</v>
      </c>
      <c r="G41" s="13">
        <f t="shared" si="1"/>
        <v>106.98202280026746</v>
      </c>
      <c r="H41" s="14">
        <f t="shared" si="2"/>
        <v>2327.0380299999961</v>
      </c>
      <c r="I41" s="13">
        <v>103.49857193815188</v>
      </c>
      <c r="J41" s="14">
        <v>1205.2842299999975</v>
      </c>
      <c r="K41" s="28">
        <v>107.66475786208483</v>
      </c>
      <c r="L41" s="28">
        <v>111.23534542075191</v>
      </c>
      <c r="M41" s="33">
        <v>70.519838351966968</v>
      </c>
      <c r="N41" s="39">
        <v>123.93643899585538</v>
      </c>
      <c r="Q41" s="175"/>
      <c r="R41" s="178"/>
    </row>
    <row r="42" spans="1:18" s="135" customFormat="1" ht="27" customHeight="1">
      <c r="A42" s="21">
        <v>37</v>
      </c>
      <c r="B42" s="125" t="s">
        <v>39</v>
      </c>
      <c r="C42" s="14">
        <v>249804.36600000001</v>
      </c>
      <c r="D42" s="14">
        <v>124062.156</v>
      </c>
      <c r="E42" s="14">
        <v>143360.00430999999</v>
      </c>
      <c r="F42" s="13">
        <f t="shared" si="0"/>
        <v>57.388910612555101</v>
      </c>
      <c r="G42" s="13">
        <f t="shared" si="1"/>
        <v>115.55498383407104</v>
      </c>
      <c r="H42" s="14">
        <f t="shared" si="2"/>
        <v>19297.848309999987</v>
      </c>
      <c r="I42" s="13">
        <v>124.59626609698491</v>
      </c>
      <c r="J42" s="14">
        <v>28300.373069999987</v>
      </c>
      <c r="K42" s="28">
        <v>131.78790764782235</v>
      </c>
      <c r="L42" s="28">
        <v>142.31948637237832</v>
      </c>
      <c r="M42" s="33">
        <v>106.57235147774453</v>
      </c>
      <c r="N42" s="39">
        <v>149.00914355148942</v>
      </c>
      <c r="Q42" s="175"/>
      <c r="R42" s="178"/>
    </row>
    <row r="43" spans="1:18" s="135" customFormat="1" ht="27" customHeight="1">
      <c r="A43" s="21">
        <v>38</v>
      </c>
      <c r="B43" s="125" t="s">
        <v>40</v>
      </c>
      <c r="C43" s="14">
        <v>289459.15999999997</v>
      </c>
      <c r="D43" s="14">
        <v>142924.54</v>
      </c>
      <c r="E43" s="14">
        <v>148272.99225000001</v>
      </c>
      <c r="F43" s="13">
        <f t="shared" si="0"/>
        <v>51.224149289315989</v>
      </c>
      <c r="G43" s="13">
        <f t="shared" si="1"/>
        <v>103.74215110295265</v>
      </c>
      <c r="H43" s="14">
        <f t="shared" si="2"/>
        <v>5348.4522500000021</v>
      </c>
      <c r="I43" s="13">
        <v>121.88324993545798</v>
      </c>
      <c r="J43" s="14">
        <v>26621.335990000007</v>
      </c>
      <c r="K43" s="28">
        <v>109.50669668065238</v>
      </c>
      <c r="L43" s="28">
        <v>152.24731121156088</v>
      </c>
      <c r="M43" s="33">
        <v>144.36663197534708</v>
      </c>
      <c r="N43" s="39">
        <v>143.3503477900052</v>
      </c>
      <c r="Q43" s="175"/>
      <c r="R43" s="178"/>
    </row>
    <row r="44" spans="1:18" s="135" customFormat="1" ht="27" customHeight="1">
      <c r="A44" s="21">
        <v>39</v>
      </c>
      <c r="B44" s="125" t="s">
        <v>41</v>
      </c>
      <c r="C44" s="14">
        <v>184999</v>
      </c>
      <c r="D44" s="14">
        <v>86843.1</v>
      </c>
      <c r="E44" s="14">
        <v>92105.702000000005</v>
      </c>
      <c r="F44" s="13">
        <f t="shared" si="0"/>
        <v>49.787135065594953</v>
      </c>
      <c r="G44" s="13">
        <f t="shared" si="1"/>
        <v>106.05989652603374</v>
      </c>
      <c r="H44" s="14">
        <f t="shared" si="2"/>
        <v>5262.601999999999</v>
      </c>
      <c r="I44" s="13">
        <v>118.72258816003256</v>
      </c>
      <c r="J44" s="14">
        <v>14525.097139999998</v>
      </c>
      <c r="K44" s="28">
        <v>114.10818774446227</v>
      </c>
      <c r="L44" s="28">
        <v>116.29808757346581</v>
      </c>
      <c r="M44" s="33">
        <v>110.52870435851381</v>
      </c>
      <c r="N44" s="39">
        <v>142.30692318860903</v>
      </c>
      <c r="Q44" s="175"/>
      <c r="R44" s="178"/>
    </row>
    <row r="45" spans="1:18" s="135" customFormat="1" ht="27" customHeight="1">
      <c r="A45" s="21">
        <v>40</v>
      </c>
      <c r="B45" s="125" t="s">
        <v>42</v>
      </c>
      <c r="C45" s="14">
        <v>56122.9</v>
      </c>
      <c r="D45" s="14">
        <v>25446.35</v>
      </c>
      <c r="E45" s="14">
        <v>26728.057209999999</v>
      </c>
      <c r="F45" s="13">
        <f t="shared" si="0"/>
        <v>47.624155576422453</v>
      </c>
      <c r="G45" s="13">
        <f t="shared" si="1"/>
        <v>105.03690002691938</v>
      </c>
      <c r="H45" s="14">
        <f t="shared" si="2"/>
        <v>1281.7072100000005</v>
      </c>
      <c r="I45" s="13">
        <v>120.16781047229969</v>
      </c>
      <c r="J45" s="14">
        <v>4485.7802599999995</v>
      </c>
      <c r="K45" s="28">
        <v>123.56838918990165</v>
      </c>
      <c r="L45" s="28">
        <v>122.95761474321809</v>
      </c>
      <c r="M45" s="33">
        <v>99.285571212867865</v>
      </c>
      <c r="N45" s="39">
        <v>136.37730148746405</v>
      </c>
      <c r="Q45" s="175"/>
      <c r="R45" s="178"/>
    </row>
    <row r="46" spans="1:18" s="135" customFormat="1" ht="27" customHeight="1">
      <c r="A46" s="21">
        <v>41</v>
      </c>
      <c r="B46" s="125" t="s">
        <v>43</v>
      </c>
      <c r="C46" s="14">
        <v>309791.33500000002</v>
      </c>
      <c r="D46" s="14">
        <v>155614.54999999999</v>
      </c>
      <c r="E46" s="14">
        <v>165400.28967999999</v>
      </c>
      <c r="F46" s="13">
        <f t="shared" si="0"/>
        <v>53.390870238510701</v>
      </c>
      <c r="G46" s="13">
        <f t="shared" si="1"/>
        <v>106.2884477576165</v>
      </c>
      <c r="H46" s="14">
        <f t="shared" si="2"/>
        <v>9785.7396799999988</v>
      </c>
      <c r="I46" s="13">
        <v>135.54112452440393</v>
      </c>
      <c r="J46" s="14">
        <v>43370.691459999987</v>
      </c>
      <c r="K46" s="28">
        <v>131.98148959027171</v>
      </c>
      <c r="L46" s="28">
        <v>214.83144183462835</v>
      </c>
      <c r="M46" s="33">
        <v>134.06782947858821</v>
      </c>
      <c r="N46" s="39">
        <v>138.8119549592808</v>
      </c>
      <c r="Q46" s="175"/>
      <c r="R46" s="178"/>
    </row>
    <row r="47" spans="1:18" s="135" customFormat="1" ht="27" customHeight="1">
      <c r="A47" s="21">
        <v>42</v>
      </c>
      <c r="B47" s="125" t="s">
        <v>44</v>
      </c>
      <c r="C47" s="14">
        <v>71530.020999999993</v>
      </c>
      <c r="D47" s="14">
        <v>37805.991000000002</v>
      </c>
      <c r="E47" s="14">
        <v>38736.638850000003</v>
      </c>
      <c r="F47" s="13">
        <f t="shared" si="0"/>
        <v>54.154379250077398</v>
      </c>
      <c r="G47" s="13">
        <f t="shared" si="1"/>
        <v>102.46164119861321</v>
      </c>
      <c r="H47" s="14">
        <f t="shared" si="2"/>
        <v>930.6478500000012</v>
      </c>
      <c r="I47" s="13">
        <v>127.33240732091204</v>
      </c>
      <c r="J47" s="14">
        <v>8314.9734900000039</v>
      </c>
      <c r="K47" s="28">
        <v>118.43520713251181</v>
      </c>
      <c r="L47" s="28">
        <v>118.71279938395372</v>
      </c>
      <c r="M47" s="33">
        <v>102.07188476649409</v>
      </c>
      <c r="N47" s="39">
        <v>160.1264199873074</v>
      </c>
      <c r="Q47" s="175"/>
      <c r="R47" s="178"/>
    </row>
    <row r="48" spans="1:18" s="135" customFormat="1" ht="27" customHeight="1">
      <c r="A48" s="21">
        <v>43</v>
      </c>
      <c r="B48" s="125" t="s">
        <v>45</v>
      </c>
      <c r="C48" s="14">
        <v>46937.599999999999</v>
      </c>
      <c r="D48" s="14">
        <v>24932.42</v>
      </c>
      <c r="E48" s="14">
        <v>26660.151000000002</v>
      </c>
      <c r="F48" s="13">
        <f t="shared" si="0"/>
        <v>56.799135447913827</v>
      </c>
      <c r="G48" s="13">
        <f t="shared" si="1"/>
        <v>106.92965624676627</v>
      </c>
      <c r="H48" s="14">
        <f t="shared" si="2"/>
        <v>1727.7310000000034</v>
      </c>
      <c r="I48" s="13">
        <v>124.1288910396392</v>
      </c>
      <c r="J48" s="14">
        <v>5182.3541900000018</v>
      </c>
      <c r="K48" s="28">
        <v>117.77303667399306</v>
      </c>
      <c r="L48" s="28">
        <v>165.23793428356183</v>
      </c>
      <c r="M48" s="33">
        <v>93.434335491479501</v>
      </c>
      <c r="N48" s="39">
        <v>163.7750986343068</v>
      </c>
      <c r="Q48" s="175"/>
      <c r="R48" s="178"/>
    </row>
    <row r="49" spans="1:18" s="135" customFormat="1" ht="27" customHeight="1">
      <c r="A49" s="21">
        <v>44</v>
      </c>
      <c r="B49" s="125" t="s">
        <v>46</v>
      </c>
      <c r="C49" s="14">
        <v>48144.538</v>
      </c>
      <c r="D49" s="14">
        <v>22937.852999999999</v>
      </c>
      <c r="E49" s="16">
        <v>26150.32447</v>
      </c>
      <c r="F49" s="143">
        <f t="shared" si="0"/>
        <v>54.316284995818222</v>
      </c>
      <c r="G49" s="143">
        <f t="shared" si="1"/>
        <v>114.00510967613229</v>
      </c>
      <c r="H49" s="16">
        <f t="shared" si="2"/>
        <v>3212.4714700000004</v>
      </c>
      <c r="I49" s="13">
        <v>131.14052370397062</v>
      </c>
      <c r="J49" s="14">
        <v>6209.6350999999995</v>
      </c>
      <c r="K49" s="28">
        <v>117.59134777512361</v>
      </c>
      <c r="L49" s="28">
        <v>159.44942305589495</v>
      </c>
      <c r="M49" s="33">
        <v>109.56518192547742</v>
      </c>
      <c r="N49" s="39">
        <v>168.85398852950578</v>
      </c>
      <c r="Q49" s="175"/>
      <c r="R49" s="178"/>
    </row>
    <row r="50" spans="1:18" s="135" customFormat="1" ht="27" customHeight="1">
      <c r="A50" s="21">
        <v>45</v>
      </c>
      <c r="B50" s="125" t="s">
        <v>47</v>
      </c>
      <c r="C50" s="14">
        <v>86334.816000000006</v>
      </c>
      <c r="D50" s="14">
        <v>44961.351739999998</v>
      </c>
      <c r="E50" s="16">
        <v>45687.102039999998</v>
      </c>
      <c r="F50" s="143">
        <f t="shared" si="0"/>
        <v>52.918514403273875</v>
      </c>
      <c r="G50" s="143">
        <f t="shared" si="1"/>
        <v>101.61416477021605</v>
      </c>
      <c r="H50" s="16">
        <f t="shared" si="2"/>
        <v>725.7502999999997</v>
      </c>
      <c r="I50" s="13">
        <v>111.2011766503506</v>
      </c>
      <c r="J50" s="14">
        <v>4602.0133599999972</v>
      </c>
      <c r="K50" s="28">
        <v>126.63807578205683</v>
      </c>
      <c r="L50" s="28">
        <v>107.56575284029859</v>
      </c>
      <c r="M50" s="33">
        <v>138.78716440535385</v>
      </c>
      <c r="N50" s="39">
        <v>142.79559023032306</v>
      </c>
      <c r="Q50" s="175"/>
      <c r="R50" s="178"/>
    </row>
    <row r="51" spans="1:18" s="135" customFormat="1" ht="27" customHeight="1">
      <c r="A51" s="21">
        <v>46</v>
      </c>
      <c r="B51" s="125" t="s">
        <v>48</v>
      </c>
      <c r="C51" s="14">
        <v>711655.7</v>
      </c>
      <c r="D51" s="14">
        <v>340050.91700000002</v>
      </c>
      <c r="E51" s="16">
        <v>342607.88042</v>
      </c>
      <c r="F51" s="143">
        <f t="shared" si="0"/>
        <v>48.14236440739532</v>
      </c>
      <c r="G51" s="143">
        <f t="shared" si="1"/>
        <v>100.75193545794789</v>
      </c>
      <c r="H51" s="16">
        <f t="shared" si="2"/>
        <v>2556.9634199999855</v>
      </c>
      <c r="I51" s="13">
        <v>118.18089669369695</v>
      </c>
      <c r="J51" s="14">
        <v>52706.64426000003</v>
      </c>
      <c r="K51" s="28">
        <v>112.3167264339037</v>
      </c>
      <c r="L51" s="28">
        <v>133.55886021603263</v>
      </c>
      <c r="M51" s="33">
        <v>107.87587414928925</v>
      </c>
      <c r="N51" s="39">
        <v>139.30390979710577</v>
      </c>
      <c r="Q51" s="175"/>
      <c r="R51" s="178"/>
    </row>
    <row r="52" spans="1:18" s="135" customFormat="1" ht="27" customHeight="1">
      <c r="A52" s="21">
        <v>47</v>
      </c>
      <c r="B52" s="125" t="s">
        <v>49</v>
      </c>
      <c r="C52" s="14">
        <v>132035.45499999999</v>
      </c>
      <c r="D52" s="14">
        <v>65343.504999999997</v>
      </c>
      <c r="E52" s="16">
        <v>72441.283349999998</v>
      </c>
      <c r="F52" s="143">
        <f t="shared" si="0"/>
        <v>54.865023451466122</v>
      </c>
      <c r="G52" s="143">
        <f t="shared" si="1"/>
        <v>110.86225532285114</v>
      </c>
      <c r="H52" s="16">
        <f t="shared" si="2"/>
        <v>7097.7783500000005</v>
      </c>
      <c r="I52" s="13">
        <v>120.93704705629489</v>
      </c>
      <c r="J52" s="14">
        <v>12541.289829999994</v>
      </c>
      <c r="K52" s="28">
        <v>116.39562663155172</v>
      </c>
      <c r="L52" s="28">
        <v>152.33735834316528</v>
      </c>
      <c r="M52" s="33">
        <v>107.68434786084747</v>
      </c>
      <c r="N52" s="39">
        <v>151.90661786640283</v>
      </c>
      <c r="Q52" s="175"/>
      <c r="R52" s="178"/>
    </row>
    <row r="53" spans="1:18" s="135" customFormat="1" ht="27" customHeight="1">
      <c r="A53" s="21">
        <v>48</v>
      </c>
      <c r="B53" s="125" t="s">
        <v>50</v>
      </c>
      <c r="C53" s="14">
        <v>203183.6</v>
      </c>
      <c r="D53" s="14">
        <v>107969.19100000001</v>
      </c>
      <c r="E53" s="16">
        <v>118410.41785</v>
      </c>
      <c r="F53" s="143">
        <f t="shared" si="0"/>
        <v>58.277546932921751</v>
      </c>
      <c r="G53" s="143">
        <f t="shared" si="1"/>
        <v>109.67056134559718</v>
      </c>
      <c r="H53" s="16">
        <f t="shared" si="2"/>
        <v>10441.226849999992</v>
      </c>
      <c r="I53" s="13">
        <v>125.70070092273468</v>
      </c>
      <c r="J53" s="14">
        <v>24210.133379999999</v>
      </c>
      <c r="K53" s="28">
        <v>125.53257047592676</v>
      </c>
      <c r="L53" s="28">
        <v>319.92872619508603</v>
      </c>
      <c r="M53" s="33">
        <v>127.38927126766475</v>
      </c>
      <c r="N53" s="39">
        <v>122.25159754500639</v>
      </c>
      <c r="Q53" s="175"/>
      <c r="R53" s="178"/>
    </row>
    <row r="54" spans="1:18" s="135" customFormat="1" ht="27" customHeight="1">
      <c r="A54" s="21">
        <v>49</v>
      </c>
      <c r="B54" s="125" t="s">
        <v>51</v>
      </c>
      <c r="C54" s="14">
        <v>30319.249</v>
      </c>
      <c r="D54" s="14">
        <v>16427.273000000001</v>
      </c>
      <c r="E54" s="16">
        <v>17598.129779999999</v>
      </c>
      <c r="F54" s="143">
        <f t="shared" si="0"/>
        <v>58.042762800622135</v>
      </c>
      <c r="G54" s="143">
        <f t="shared" si="1"/>
        <v>107.12751763485026</v>
      </c>
      <c r="H54" s="16">
        <f t="shared" si="2"/>
        <v>1170.8567799999983</v>
      </c>
      <c r="I54" s="13">
        <v>126.18527330830243</v>
      </c>
      <c r="J54" s="14">
        <v>3651.8670199999997</v>
      </c>
      <c r="K54" s="28">
        <v>109.82407048067027</v>
      </c>
      <c r="L54" s="28">
        <v>209.34006570745919</v>
      </c>
      <c r="M54" s="33">
        <v>108.8339753353214</v>
      </c>
      <c r="N54" s="39">
        <v>154.65648163931931</v>
      </c>
      <c r="Q54" s="175"/>
      <c r="R54" s="178"/>
    </row>
    <row r="55" spans="1:18" s="135" customFormat="1" ht="27" customHeight="1">
      <c r="A55" s="21">
        <v>50</v>
      </c>
      <c r="B55" s="125" t="s">
        <v>52</v>
      </c>
      <c r="C55" s="14">
        <v>296638.88500000001</v>
      </c>
      <c r="D55" s="14">
        <v>154828.27799999999</v>
      </c>
      <c r="E55" s="14">
        <v>165842.18839</v>
      </c>
      <c r="F55" s="13">
        <f t="shared" si="0"/>
        <v>55.907096734806018</v>
      </c>
      <c r="G55" s="13">
        <f t="shared" si="1"/>
        <v>107.11362971433422</v>
      </c>
      <c r="H55" s="14">
        <f t="shared" si="2"/>
        <v>11013.910390000005</v>
      </c>
      <c r="I55" s="13">
        <v>126.6664494021516</v>
      </c>
      <c r="J55" s="14">
        <v>34913.92035</v>
      </c>
      <c r="K55" s="28">
        <v>115.74976868847276</v>
      </c>
      <c r="L55" s="28">
        <v>117.72762805508734</v>
      </c>
      <c r="M55" s="33">
        <v>206.78579214325632</v>
      </c>
      <c r="N55" s="39">
        <v>126.40558478538036</v>
      </c>
      <c r="Q55" s="175"/>
      <c r="R55" s="178"/>
    </row>
    <row r="56" spans="1:18" s="135" customFormat="1" ht="27" customHeight="1">
      <c r="A56" s="21">
        <v>51</v>
      </c>
      <c r="B56" s="125" t="s">
        <v>53</v>
      </c>
      <c r="C56" s="14">
        <v>172463.53</v>
      </c>
      <c r="D56" s="14">
        <v>96755.61</v>
      </c>
      <c r="E56" s="14">
        <v>100650.88886000001</v>
      </c>
      <c r="F56" s="13">
        <f t="shared" si="0"/>
        <v>58.360679999997686</v>
      </c>
      <c r="G56" s="13">
        <f t="shared" si="1"/>
        <v>104.0258945812031</v>
      </c>
      <c r="H56" s="14">
        <f t="shared" si="2"/>
        <v>3895.2788600000058</v>
      </c>
      <c r="I56" s="13">
        <v>124.33473393142114</v>
      </c>
      <c r="J56" s="14">
        <v>19699.343240000002</v>
      </c>
      <c r="K56" s="28">
        <v>119.1636704552987</v>
      </c>
      <c r="L56" s="28">
        <v>159.11080662979734</v>
      </c>
      <c r="M56" s="33">
        <v>109.27473537573033</v>
      </c>
      <c r="N56" s="39">
        <v>160.96614832190073</v>
      </c>
      <c r="Q56" s="175"/>
      <c r="R56" s="178"/>
    </row>
    <row r="57" spans="1:18" s="135" customFormat="1" ht="27" customHeight="1">
      <c r="A57" s="21">
        <v>52</v>
      </c>
      <c r="B57" s="125" t="s">
        <v>54</v>
      </c>
      <c r="C57" s="14">
        <v>55191.4</v>
      </c>
      <c r="D57" s="14">
        <v>23628.5</v>
      </c>
      <c r="E57" s="14">
        <v>24756.902290000002</v>
      </c>
      <c r="F57" s="13">
        <f t="shared" si="0"/>
        <v>44.856449175052639</v>
      </c>
      <c r="G57" s="13">
        <f t="shared" si="1"/>
        <v>104.7755984933449</v>
      </c>
      <c r="H57" s="14">
        <f t="shared" si="2"/>
        <v>1128.4022900000018</v>
      </c>
      <c r="I57" s="13">
        <v>115.30648520455881</v>
      </c>
      <c r="J57" s="14">
        <v>3286.3820100000012</v>
      </c>
      <c r="K57" s="28">
        <v>113.46938464341842</v>
      </c>
      <c r="L57" s="28">
        <v>117.34902017059623</v>
      </c>
      <c r="M57" s="33">
        <v>108.59879043061764</v>
      </c>
      <c r="N57" s="39">
        <v>113.17299957803084</v>
      </c>
      <c r="Q57" s="175"/>
      <c r="R57" s="178"/>
    </row>
    <row r="58" spans="1:18" s="135" customFormat="1" ht="27" customHeight="1">
      <c r="A58" s="21">
        <v>53</v>
      </c>
      <c r="B58" s="125" t="s">
        <v>55</v>
      </c>
      <c r="C58" s="14">
        <v>67018.047869999995</v>
      </c>
      <c r="D58" s="14">
        <v>34080.186869999998</v>
      </c>
      <c r="E58" s="14">
        <v>34375.968410000001</v>
      </c>
      <c r="F58" s="13">
        <f t="shared" si="0"/>
        <v>51.29359851943417</v>
      </c>
      <c r="G58" s="13">
        <f t="shared" si="1"/>
        <v>100.86789882088461</v>
      </c>
      <c r="H58" s="14">
        <f t="shared" si="2"/>
        <v>295.78154000000359</v>
      </c>
      <c r="I58" s="13">
        <v>116.3395195254449</v>
      </c>
      <c r="J58" s="14">
        <v>4827.9966200000017</v>
      </c>
      <c r="K58" s="28">
        <v>107.05286300000174</v>
      </c>
      <c r="L58" s="28">
        <v>138.38465727981688</v>
      </c>
      <c r="M58" s="33">
        <v>119.34622180126686</v>
      </c>
      <c r="N58" s="39">
        <v>121.42072053797224</v>
      </c>
      <c r="Q58" s="175"/>
      <c r="R58" s="178"/>
    </row>
    <row r="59" spans="1:18" s="135" customFormat="1" ht="27" customHeight="1">
      <c r="A59" s="21">
        <v>54</v>
      </c>
      <c r="B59" s="125" t="s">
        <v>56</v>
      </c>
      <c r="C59" s="14">
        <v>90926.8</v>
      </c>
      <c r="D59" s="14">
        <v>44668.85</v>
      </c>
      <c r="E59" s="14">
        <v>45367.466509999998</v>
      </c>
      <c r="F59" s="13">
        <f t="shared" si="0"/>
        <v>49.894493713624584</v>
      </c>
      <c r="G59" s="13">
        <f t="shared" si="1"/>
        <v>101.5639903646501</v>
      </c>
      <c r="H59" s="14">
        <f t="shared" si="2"/>
        <v>698.61650999999983</v>
      </c>
      <c r="I59" s="13">
        <v>133.75692992460438</v>
      </c>
      <c r="J59" s="14">
        <v>11449.622749999995</v>
      </c>
      <c r="K59" s="28">
        <v>126.0854729541699</v>
      </c>
      <c r="L59" s="28">
        <v>179.94149262423804</v>
      </c>
      <c r="M59" s="33">
        <v>130.55111113695716</v>
      </c>
      <c r="N59" s="39">
        <v>144.59736302446692</v>
      </c>
      <c r="Q59" s="175"/>
      <c r="R59" s="178"/>
    </row>
    <row r="60" spans="1:18" s="135" customFormat="1" ht="27" customHeight="1">
      <c r="A60" s="21">
        <v>55</v>
      </c>
      <c r="B60" s="125" t="s">
        <v>57</v>
      </c>
      <c r="C60" s="14">
        <v>73158.111000000004</v>
      </c>
      <c r="D60" s="14">
        <v>41007.756000000001</v>
      </c>
      <c r="E60" s="14">
        <v>42797.257519999999</v>
      </c>
      <c r="F60" s="13">
        <f t="shared" si="0"/>
        <v>58.499675476858606</v>
      </c>
      <c r="G60" s="13">
        <f t="shared" si="1"/>
        <v>104.36381234808361</v>
      </c>
      <c r="H60" s="14">
        <f t="shared" si="2"/>
        <v>1789.501519999998</v>
      </c>
      <c r="I60" s="13">
        <v>141.66195272311265</v>
      </c>
      <c r="J60" s="14">
        <v>12586.423419999999</v>
      </c>
      <c r="K60" s="28">
        <v>125.83505466703269</v>
      </c>
      <c r="L60" s="28">
        <v>175.89403256386117</v>
      </c>
      <c r="M60" s="33">
        <v>173.90566514571506</v>
      </c>
      <c r="N60" s="39">
        <v>158.85272005275192</v>
      </c>
      <c r="Q60" s="175"/>
      <c r="R60" s="178"/>
    </row>
    <row r="61" spans="1:18" s="135" customFormat="1" ht="27" customHeight="1">
      <c r="A61" s="21">
        <v>56</v>
      </c>
      <c r="B61" s="125" t="s">
        <v>58</v>
      </c>
      <c r="C61" s="14">
        <v>13048800</v>
      </c>
      <c r="D61" s="14">
        <v>6366947.2000000002</v>
      </c>
      <c r="E61" s="14">
        <v>6991011.4000199996</v>
      </c>
      <c r="F61" s="13">
        <f t="shared" si="0"/>
        <v>53.575895101618528</v>
      </c>
      <c r="G61" s="13">
        <f t="shared" si="1"/>
        <v>109.80162361044864</v>
      </c>
      <c r="H61" s="14">
        <f t="shared" si="2"/>
        <v>624064.20001999941</v>
      </c>
      <c r="I61" s="13">
        <v>122.24139966407898</v>
      </c>
      <c r="J61" s="14">
        <v>1271990.3324999996</v>
      </c>
      <c r="K61" s="28">
        <v>127.33171349934037</v>
      </c>
      <c r="L61" s="28">
        <v>117.79564174911125</v>
      </c>
      <c r="M61" s="33">
        <v>109.09455249640827</v>
      </c>
      <c r="N61" s="39">
        <v>128.51933830178399</v>
      </c>
      <c r="Q61" s="175"/>
      <c r="R61" s="178"/>
    </row>
    <row r="62" spans="1:18" s="135" customFormat="1" ht="27" customHeight="1">
      <c r="A62" s="21">
        <v>57</v>
      </c>
      <c r="B62" s="125" t="s">
        <v>59</v>
      </c>
      <c r="C62" s="14">
        <v>225911.43400000001</v>
      </c>
      <c r="D62" s="14">
        <v>114862.144</v>
      </c>
      <c r="E62" s="14">
        <v>123132.73575000001</v>
      </c>
      <c r="F62" s="13">
        <f t="shared" si="0"/>
        <v>54.504871032778269</v>
      </c>
      <c r="G62" s="13">
        <f t="shared" si="1"/>
        <v>107.20045043735212</v>
      </c>
      <c r="H62" s="14">
        <f t="shared" si="2"/>
        <v>8270.5917500000069</v>
      </c>
      <c r="I62" s="13">
        <v>121.91486397340232</v>
      </c>
      <c r="J62" s="14">
        <v>22133.783090000012</v>
      </c>
      <c r="K62" s="28">
        <v>130.15119728901001</v>
      </c>
      <c r="L62" s="28">
        <v>197.83698801770097</v>
      </c>
      <c r="M62" s="33">
        <v>109.56666021884773</v>
      </c>
      <c r="N62" s="39">
        <v>132.23010352160051</v>
      </c>
      <c r="Q62" s="175"/>
      <c r="R62" s="178"/>
    </row>
    <row r="63" spans="1:18" s="135" customFormat="1" ht="27" customHeight="1">
      <c r="A63" s="21">
        <v>58</v>
      </c>
      <c r="B63" s="125" t="s">
        <v>60</v>
      </c>
      <c r="C63" s="14">
        <v>133368.9</v>
      </c>
      <c r="D63" s="14">
        <v>75690.024999999994</v>
      </c>
      <c r="E63" s="14">
        <v>60508.691769999998</v>
      </c>
      <c r="F63" s="13">
        <f t="shared" si="0"/>
        <v>45.369416535639118</v>
      </c>
      <c r="G63" s="13">
        <f t="shared" si="1"/>
        <v>79.942755693369108</v>
      </c>
      <c r="H63" s="14">
        <f t="shared" si="2"/>
        <v>-15181.333229999997</v>
      </c>
      <c r="I63" s="13">
        <v>128.23031895144283</v>
      </c>
      <c r="J63" s="14">
        <v>13321.183959999995</v>
      </c>
      <c r="K63" s="28">
        <v>125.45146768876324</v>
      </c>
      <c r="L63" s="28">
        <v>143.52207782972854</v>
      </c>
      <c r="M63" s="33">
        <v>103.65656308563746</v>
      </c>
      <c r="N63" s="39">
        <v>148.98136230895321</v>
      </c>
      <c r="Q63" s="175"/>
      <c r="R63" s="178"/>
    </row>
    <row r="64" spans="1:18" s="135" customFormat="1" ht="27" customHeight="1">
      <c r="A64" s="21">
        <v>59</v>
      </c>
      <c r="B64" s="125" t="s">
        <v>61</v>
      </c>
      <c r="C64" s="14">
        <v>167607.821</v>
      </c>
      <c r="D64" s="14">
        <v>85001.721000000005</v>
      </c>
      <c r="E64" s="14">
        <v>92004.989270000005</v>
      </c>
      <c r="F64" s="13">
        <f t="shared" si="0"/>
        <v>54.89301675844829</v>
      </c>
      <c r="G64" s="13">
        <f t="shared" si="1"/>
        <v>108.23897232621913</v>
      </c>
      <c r="H64" s="14">
        <f t="shared" si="2"/>
        <v>7003.2682700000005</v>
      </c>
      <c r="I64" s="13">
        <v>120.32133269032097</v>
      </c>
      <c r="J64" s="14">
        <v>15538.923600000009</v>
      </c>
      <c r="K64" s="28">
        <v>117.07801121282269</v>
      </c>
      <c r="L64" s="28">
        <v>172.40516385507846</v>
      </c>
      <c r="M64" s="33">
        <v>136.17889099888075</v>
      </c>
      <c r="N64" s="39">
        <v>125.76391224290295</v>
      </c>
      <c r="Q64" s="175"/>
      <c r="R64" s="178"/>
    </row>
    <row r="65" spans="1:18" s="135" customFormat="1" ht="27" customHeight="1">
      <c r="A65" s="21">
        <v>60</v>
      </c>
      <c r="B65" s="125" t="s">
        <v>62</v>
      </c>
      <c r="C65" s="14">
        <v>331583.69725000003</v>
      </c>
      <c r="D65" s="14">
        <v>170757.39725000001</v>
      </c>
      <c r="E65" s="14">
        <v>173859.10154999999</v>
      </c>
      <c r="F65" s="13">
        <f t="shared" si="0"/>
        <v>52.432946188822307</v>
      </c>
      <c r="G65" s="13">
        <f t="shared" si="1"/>
        <v>101.81643919967864</v>
      </c>
      <c r="H65" s="14">
        <f t="shared" si="2"/>
        <v>3101.704299999983</v>
      </c>
      <c r="I65" s="13">
        <v>119.42500963637248</v>
      </c>
      <c r="J65" s="14">
        <v>28278.957089999982</v>
      </c>
      <c r="K65" s="28">
        <v>122.55089752640716</v>
      </c>
      <c r="L65" s="28">
        <v>183.56070926296437</v>
      </c>
      <c r="M65" s="33">
        <v>114.3649600536051</v>
      </c>
      <c r="N65" s="39">
        <v>124.78786987171662</v>
      </c>
      <c r="Q65" s="175"/>
      <c r="R65" s="178"/>
    </row>
    <row r="66" spans="1:18" s="135" customFormat="1" ht="27" customHeight="1">
      <c r="A66" s="21">
        <v>61</v>
      </c>
      <c r="B66" s="125" t="s">
        <v>63</v>
      </c>
      <c r="C66" s="14">
        <v>130043.05899999999</v>
      </c>
      <c r="D66" s="14">
        <v>72156.928</v>
      </c>
      <c r="E66" s="14">
        <v>73560.123999999996</v>
      </c>
      <c r="F66" s="13">
        <f t="shared" si="0"/>
        <v>56.565974813004047</v>
      </c>
      <c r="G66" s="13">
        <f t="shared" si="1"/>
        <v>101.94464487179941</v>
      </c>
      <c r="H66" s="14">
        <f t="shared" si="2"/>
        <v>1403.1959999999963</v>
      </c>
      <c r="I66" s="13">
        <v>139.85677926019676</v>
      </c>
      <c r="J66" s="14">
        <v>20963.371529999997</v>
      </c>
      <c r="K66" s="28">
        <v>133.4557218784266</v>
      </c>
      <c r="L66" s="28">
        <v>201.1193034143715</v>
      </c>
      <c r="M66" s="33">
        <v>143.65638343942396</v>
      </c>
      <c r="N66" s="39">
        <v>148.62473486265404</v>
      </c>
      <c r="Q66" s="175"/>
      <c r="R66" s="178"/>
    </row>
    <row r="67" spans="1:18" s="135" customFormat="1" ht="27" customHeight="1">
      <c r="A67" s="21">
        <v>62</v>
      </c>
      <c r="B67" s="125" t="s">
        <v>64</v>
      </c>
      <c r="C67" s="14">
        <v>73292.404540000003</v>
      </c>
      <c r="D67" s="14">
        <v>40929.163540000001</v>
      </c>
      <c r="E67" s="14">
        <v>43128.791570000001</v>
      </c>
      <c r="F67" s="13">
        <f t="shared" si="0"/>
        <v>58.844830976260397</v>
      </c>
      <c r="G67" s="13">
        <f t="shared" si="1"/>
        <v>105.37423157414469</v>
      </c>
      <c r="H67" s="14">
        <f t="shared" si="2"/>
        <v>2199.6280299999999</v>
      </c>
      <c r="I67" s="13">
        <v>142.70431359938021</v>
      </c>
      <c r="J67" s="14">
        <v>12906.30531</v>
      </c>
      <c r="K67" s="28">
        <v>134.14017498419665</v>
      </c>
      <c r="L67" s="28">
        <v>160.14217102638665</v>
      </c>
      <c r="M67" s="33">
        <v>136.7533820167146</v>
      </c>
      <c r="N67" s="39">
        <v>169.53581020624156</v>
      </c>
      <c r="Q67" s="175"/>
      <c r="R67" s="178"/>
    </row>
    <row r="68" spans="1:18" s="135" customFormat="1" ht="27" customHeight="1">
      <c r="A68" s="21">
        <v>63</v>
      </c>
      <c r="B68" s="125" t="s">
        <v>65</v>
      </c>
      <c r="C68" s="14">
        <v>147971.70000000001</v>
      </c>
      <c r="D68" s="14">
        <v>66408.98</v>
      </c>
      <c r="E68" s="14">
        <v>62311.961799999997</v>
      </c>
      <c r="F68" s="13">
        <f t="shared" si="0"/>
        <v>42.110729146181328</v>
      </c>
      <c r="G68" s="13">
        <f t="shared" si="1"/>
        <v>93.830626219526337</v>
      </c>
      <c r="H68" s="14">
        <f t="shared" si="2"/>
        <v>-4097.0181999999986</v>
      </c>
      <c r="I68" s="13">
        <v>122.16384094581252</v>
      </c>
      <c r="J68" s="14">
        <v>11305.083399999996</v>
      </c>
      <c r="K68" s="28">
        <v>114.39821716124563</v>
      </c>
      <c r="L68" s="28">
        <v>141.19183633113892</v>
      </c>
      <c r="M68" s="33">
        <v>120.0117366561955</v>
      </c>
      <c r="N68" s="39">
        <v>133.44863124144211</v>
      </c>
      <c r="Q68" s="175"/>
      <c r="R68" s="178"/>
    </row>
    <row r="69" spans="1:18" s="135" customFormat="1" ht="27" customHeight="1">
      <c r="A69" s="21">
        <v>64</v>
      </c>
      <c r="B69" s="125" t="s">
        <v>66</v>
      </c>
      <c r="C69" s="14">
        <v>32509.1</v>
      </c>
      <c r="D69" s="14">
        <v>16605.84</v>
      </c>
      <c r="E69" s="14">
        <v>16818.878209999999</v>
      </c>
      <c r="F69" s="13">
        <f t="shared" si="0"/>
        <v>51.735908437945064</v>
      </c>
      <c r="G69" s="13">
        <f t="shared" si="1"/>
        <v>101.28291137334817</v>
      </c>
      <c r="H69" s="14">
        <f t="shared" si="2"/>
        <v>213.0382099999988</v>
      </c>
      <c r="I69" s="13">
        <v>121.96253713018936</v>
      </c>
      <c r="J69" s="14">
        <v>3028.6778699999995</v>
      </c>
      <c r="K69" s="28">
        <v>109.02844734844702</v>
      </c>
      <c r="L69" s="28">
        <v>93.989773484780159</v>
      </c>
      <c r="M69" s="33">
        <v>117.35986081077515</v>
      </c>
      <c r="N69" s="39">
        <v>147.53246157245056</v>
      </c>
      <c r="Q69" s="175"/>
      <c r="R69" s="178"/>
    </row>
    <row r="70" spans="1:18" s="135" customFormat="1" ht="27" customHeight="1">
      <c r="A70" s="21">
        <v>65</v>
      </c>
      <c r="B70" s="125" t="s">
        <v>67</v>
      </c>
      <c r="C70" s="14">
        <v>26835.5</v>
      </c>
      <c r="D70" s="14">
        <v>11414</v>
      </c>
      <c r="E70" s="14">
        <v>12197.472750000001</v>
      </c>
      <c r="F70" s="13">
        <f t="shared" si="0"/>
        <v>45.452750088502178</v>
      </c>
      <c r="G70" s="13">
        <f t="shared" si="1"/>
        <v>106.86413833888209</v>
      </c>
      <c r="H70" s="14">
        <f t="shared" si="2"/>
        <v>783.47275000000081</v>
      </c>
      <c r="I70" s="13">
        <v>120.53139263908702</v>
      </c>
      <c r="J70" s="14">
        <v>2077.725120000001</v>
      </c>
      <c r="K70" s="28">
        <v>101.92600249811015</v>
      </c>
      <c r="L70" s="28">
        <v>126.41453928029603</v>
      </c>
      <c r="M70" s="33">
        <v>178.52976542098702</v>
      </c>
      <c r="N70" s="39">
        <v>114.36418960565409</v>
      </c>
      <c r="Q70" s="175"/>
      <c r="R70" s="178"/>
    </row>
    <row r="71" spans="1:18" s="135" customFormat="1" ht="27" customHeight="1">
      <c r="A71" s="21">
        <v>66</v>
      </c>
      <c r="B71" s="125" t="s">
        <v>68</v>
      </c>
      <c r="C71" s="14">
        <v>203759.14</v>
      </c>
      <c r="D71" s="14">
        <v>102814.98</v>
      </c>
      <c r="E71" s="14">
        <v>103391.89379</v>
      </c>
      <c r="F71" s="13">
        <f t="shared" ref="F71:F87" si="3">E71/C71*100</f>
        <v>50.742211510119247</v>
      </c>
      <c r="G71" s="13">
        <f t="shared" ref="G71:G87" si="4">E71/D71*100</f>
        <v>100.56111841873627</v>
      </c>
      <c r="H71" s="14">
        <f t="shared" ref="H71:H87" si="5">E71-D71</f>
        <v>576.91379000000597</v>
      </c>
      <c r="I71" s="13">
        <v>106.5465845613039</v>
      </c>
      <c r="J71" s="14">
        <v>6352.7496300000057</v>
      </c>
      <c r="K71" s="28">
        <v>96.335020625392559</v>
      </c>
      <c r="L71" s="28">
        <v>239.59886618479524</v>
      </c>
      <c r="M71" s="33">
        <v>169.51385098593113</v>
      </c>
      <c r="N71" s="39">
        <v>93.225037665011072</v>
      </c>
      <c r="Q71" s="175"/>
      <c r="R71" s="178"/>
    </row>
    <row r="72" spans="1:18" s="135" customFormat="1" ht="27" customHeight="1">
      <c r="A72" s="21">
        <v>67</v>
      </c>
      <c r="B72" s="125" t="s">
        <v>69</v>
      </c>
      <c r="C72" s="14">
        <v>162140.5</v>
      </c>
      <c r="D72" s="14">
        <v>80888.043999999994</v>
      </c>
      <c r="E72" s="14">
        <v>81489.168359999996</v>
      </c>
      <c r="F72" s="13">
        <f t="shared" si="3"/>
        <v>50.258367502258835</v>
      </c>
      <c r="G72" s="13">
        <f t="shared" si="4"/>
        <v>100.74315600955811</v>
      </c>
      <c r="H72" s="14">
        <f t="shared" si="5"/>
        <v>601.12436000000162</v>
      </c>
      <c r="I72" s="13">
        <v>131.10192929688992</v>
      </c>
      <c r="J72" s="14">
        <v>19332.059919999992</v>
      </c>
      <c r="K72" s="28">
        <v>112.12432810800026</v>
      </c>
      <c r="L72" s="28">
        <v>252.43225313914189</v>
      </c>
      <c r="M72" s="33">
        <v>206.70072468337844</v>
      </c>
      <c r="N72" s="39">
        <v>169.88525576930601</v>
      </c>
      <c r="Q72" s="175"/>
      <c r="R72" s="178"/>
    </row>
    <row r="73" spans="1:18" s="135" customFormat="1" ht="27" customHeight="1">
      <c r="A73" s="21">
        <v>68</v>
      </c>
      <c r="B73" s="125" t="s">
        <v>70</v>
      </c>
      <c r="C73" s="14">
        <v>46856.504999999997</v>
      </c>
      <c r="D73" s="14">
        <v>22797.185000000001</v>
      </c>
      <c r="E73" s="14">
        <v>24190.810870000001</v>
      </c>
      <c r="F73" s="13">
        <f t="shared" si="3"/>
        <v>51.627433309419899</v>
      </c>
      <c r="G73" s="13">
        <f t="shared" si="4"/>
        <v>106.11314892606258</v>
      </c>
      <c r="H73" s="14">
        <f t="shared" si="5"/>
        <v>1393.6258699999998</v>
      </c>
      <c r="I73" s="13">
        <v>130.69258338307523</v>
      </c>
      <c r="J73" s="14">
        <v>5681.1064600000027</v>
      </c>
      <c r="K73" s="28">
        <v>127.71827273463585</v>
      </c>
      <c r="L73" s="28">
        <v>158.07448755135502</v>
      </c>
      <c r="M73" s="33">
        <v>115.23035176308652</v>
      </c>
      <c r="N73" s="39">
        <v>158.34145117393058</v>
      </c>
      <c r="Q73" s="175"/>
      <c r="R73" s="178"/>
    </row>
    <row r="74" spans="1:18" s="135" customFormat="1" ht="27" customHeight="1">
      <c r="A74" s="21">
        <v>69</v>
      </c>
      <c r="B74" s="125" t="s">
        <v>71</v>
      </c>
      <c r="C74" s="14">
        <v>267000</v>
      </c>
      <c r="D74" s="14">
        <v>136452.41</v>
      </c>
      <c r="E74" s="14">
        <v>141182.85039000001</v>
      </c>
      <c r="F74" s="13">
        <f t="shared" si="3"/>
        <v>52.877472056179776</v>
      </c>
      <c r="G74" s="13">
        <f t="shared" si="4"/>
        <v>103.46673275319944</v>
      </c>
      <c r="H74" s="14">
        <f t="shared" si="5"/>
        <v>4730.4403900000034</v>
      </c>
      <c r="I74" s="13">
        <v>120.73632535417744</v>
      </c>
      <c r="J74" s="14">
        <v>24247.992570000002</v>
      </c>
      <c r="K74" s="28">
        <v>115.7082870798744</v>
      </c>
      <c r="L74" s="28">
        <v>145.0265665124833</v>
      </c>
      <c r="M74" s="33">
        <v>100.09118593333248</v>
      </c>
      <c r="N74" s="39">
        <v>146.72685835282488</v>
      </c>
      <c r="Q74" s="175"/>
      <c r="R74" s="178"/>
    </row>
    <row r="75" spans="1:18" s="135" customFormat="1" ht="27" customHeight="1">
      <c r="A75" s="21">
        <v>70</v>
      </c>
      <c r="B75" s="125" t="s">
        <v>72</v>
      </c>
      <c r="C75" s="14">
        <v>179274.05</v>
      </c>
      <c r="D75" s="14">
        <v>89117.186000000002</v>
      </c>
      <c r="E75" s="14">
        <v>106452.08130999999</v>
      </c>
      <c r="F75" s="13">
        <f t="shared" si="3"/>
        <v>59.379526099845457</v>
      </c>
      <c r="G75" s="13">
        <f t="shared" si="4"/>
        <v>119.45179834336331</v>
      </c>
      <c r="H75" s="14">
        <f t="shared" si="5"/>
        <v>17334.895309999993</v>
      </c>
      <c r="I75" s="13">
        <v>137.95940918445783</v>
      </c>
      <c r="J75" s="14">
        <v>29290.19584</v>
      </c>
      <c r="K75" s="28">
        <v>143.85094519377378</v>
      </c>
      <c r="L75" s="28">
        <v>134.82900470385118</v>
      </c>
      <c r="M75" s="33">
        <v>140.15267036515183</v>
      </c>
      <c r="N75" s="39">
        <v>152.59209058112165</v>
      </c>
      <c r="Q75" s="175"/>
      <c r="R75" s="178"/>
    </row>
    <row r="76" spans="1:18" s="144" customFormat="1" ht="27.75" customHeight="1">
      <c r="A76" s="21">
        <v>71</v>
      </c>
      <c r="B76" s="40" t="s">
        <v>73</v>
      </c>
      <c r="C76" s="227">
        <v>290733.59999999998</v>
      </c>
      <c r="D76" s="227">
        <v>153765.06</v>
      </c>
      <c r="E76" s="14">
        <v>160413.57394</v>
      </c>
      <c r="F76" s="13">
        <f t="shared" si="3"/>
        <v>55.175450632469051</v>
      </c>
      <c r="G76" s="13">
        <f t="shared" si="4"/>
        <v>104.32381318616856</v>
      </c>
      <c r="H76" s="14">
        <f t="shared" si="5"/>
        <v>6648.5139400000044</v>
      </c>
      <c r="I76" s="13">
        <v>128.20798997862678</v>
      </c>
      <c r="J76" s="14">
        <v>35293.779170000009</v>
      </c>
      <c r="K76" s="28">
        <v>122.90395003247238</v>
      </c>
      <c r="L76" s="28">
        <v>123.03249572015893</v>
      </c>
      <c r="M76" s="33">
        <v>144.81274363702434</v>
      </c>
      <c r="N76" s="39">
        <v>141.56006563168418</v>
      </c>
      <c r="Q76" s="175"/>
      <c r="R76" s="178"/>
    </row>
    <row r="77" spans="1:18" s="145" customFormat="1" ht="27.75" customHeight="1">
      <c r="A77" s="21">
        <v>72</v>
      </c>
      <c r="B77" s="40" t="s">
        <v>74</v>
      </c>
      <c r="C77" s="227">
        <v>199393.50200000001</v>
      </c>
      <c r="D77" s="227">
        <v>101001.463</v>
      </c>
      <c r="E77" s="25">
        <v>117375.24391999999</v>
      </c>
      <c r="F77" s="28">
        <f t="shared" si="3"/>
        <v>58.866132919416792</v>
      </c>
      <c r="G77" s="28">
        <f t="shared" si="4"/>
        <v>116.21142945226445</v>
      </c>
      <c r="H77" s="25">
        <f t="shared" si="5"/>
        <v>16373.78091999999</v>
      </c>
      <c r="I77" s="13">
        <v>121.80695154898997</v>
      </c>
      <c r="J77" s="14">
        <v>21013.548279999988</v>
      </c>
      <c r="K77" s="28">
        <v>132.9425890689856</v>
      </c>
      <c r="L77" s="28">
        <v>97.338292313461011</v>
      </c>
      <c r="M77" s="33">
        <v>122.07348933846696</v>
      </c>
      <c r="N77" s="39">
        <v>138.31846480788104</v>
      </c>
      <c r="Q77" s="176"/>
      <c r="R77" s="178"/>
    </row>
    <row r="78" spans="1:18" s="135" customFormat="1" ht="27.75" customHeight="1">
      <c r="A78" s="21">
        <v>73</v>
      </c>
      <c r="B78" s="40" t="s">
        <v>75</v>
      </c>
      <c r="C78" s="227">
        <v>107165.65700000001</v>
      </c>
      <c r="D78" s="227">
        <v>51934.11</v>
      </c>
      <c r="E78" s="25">
        <v>55965.058250000002</v>
      </c>
      <c r="F78" s="28">
        <f t="shared" si="3"/>
        <v>52.222941394368526</v>
      </c>
      <c r="G78" s="28">
        <f t="shared" si="4"/>
        <v>107.76165847455555</v>
      </c>
      <c r="H78" s="25">
        <f t="shared" si="5"/>
        <v>4030.9482500000013</v>
      </c>
      <c r="I78" s="13">
        <v>125.97207290488612</v>
      </c>
      <c r="J78" s="14">
        <v>11538.498490000005</v>
      </c>
      <c r="K78" s="28">
        <v>122.35082331608291</v>
      </c>
      <c r="L78" s="28">
        <v>168.40517327500439</v>
      </c>
      <c r="M78" s="33">
        <v>142.93528058516139</v>
      </c>
      <c r="N78" s="39">
        <v>155.07034079992292</v>
      </c>
      <c r="Q78" s="175"/>
      <c r="R78" s="178"/>
    </row>
    <row r="79" spans="1:18" s="135" customFormat="1" ht="27.75" customHeight="1">
      <c r="A79" s="21">
        <v>74</v>
      </c>
      <c r="B79" s="40" t="s">
        <v>76</v>
      </c>
      <c r="C79" s="227">
        <v>1007183</v>
      </c>
      <c r="D79" s="227">
        <v>500942</v>
      </c>
      <c r="E79" s="25">
        <v>506175.20937</v>
      </c>
      <c r="F79" s="28">
        <f t="shared" si="3"/>
        <v>50.256528294262317</v>
      </c>
      <c r="G79" s="28">
        <f t="shared" si="4"/>
        <v>101.04467370873276</v>
      </c>
      <c r="H79" s="25">
        <f t="shared" si="5"/>
        <v>5233.2093699999969</v>
      </c>
      <c r="I79" s="13">
        <v>122.17470234168695</v>
      </c>
      <c r="J79" s="14">
        <v>91870.77509000001</v>
      </c>
      <c r="K79" s="28">
        <v>110.17379175500126</v>
      </c>
      <c r="L79" s="28">
        <v>124.51056848891926</v>
      </c>
      <c r="M79" s="33">
        <v>222.05770963582029</v>
      </c>
      <c r="N79" s="39">
        <v>136.68875861605403</v>
      </c>
      <c r="Q79" s="175"/>
      <c r="R79" s="178"/>
    </row>
    <row r="80" spans="1:18" s="135" customFormat="1" ht="27.75" customHeight="1">
      <c r="A80" s="21">
        <v>75</v>
      </c>
      <c r="B80" s="40" t="s">
        <v>77</v>
      </c>
      <c r="C80" s="227">
        <v>27026</v>
      </c>
      <c r="D80" s="227">
        <v>14424.81</v>
      </c>
      <c r="E80" s="25">
        <v>14940.636049999999</v>
      </c>
      <c r="F80" s="28">
        <f t="shared" si="3"/>
        <v>55.282454118256489</v>
      </c>
      <c r="G80" s="28">
        <f t="shared" si="4"/>
        <v>103.57596425880133</v>
      </c>
      <c r="H80" s="25">
        <f t="shared" si="5"/>
        <v>515.82604999999967</v>
      </c>
      <c r="I80" s="13">
        <v>113.11911414356966</v>
      </c>
      <c r="J80" s="14">
        <v>1732.7567599999984</v>
      </c>
      <c r="K80" s="28">
        <v>118.49294465991534</v>
      </c>
      <c r="L80" s="28">
        <v>281.40468722148444</v>
      </c>
      <c r="M80" s="33">
        <v>93.437516802515603</v>
      </c>
      <c r="N80" s="41">
        <v>113.95372516435481</v>
      </c>
      <c r="Q80" s="175"/>
      <c r="R80" s="178"/>
    </row>
    <row r="81" spans="1:18" s="135" customFormat="1" ht="27.75" customHeight="1">
      <c r="A81" s="21">
        <v>76</v>
      </c>
      <c r="B81" s="40" t="s">
        <v>78</v>
      </c>
      <c r="C81" s="227">
        <v>91026.945999999996</v>
      </c>
      <c r="D81" s="227">
        <v>46419</v>
      </c>
      <c r="E81" s="25">
        <v>48022.571859999996</v>
      </c>
      <c r="F81" s="28">
        <f t="shared" si="3"/>
        <v>52.756435286755632</v>
      </c>
      <c r="G81" s="28">
        <f t="shared" si="4"/>
        <v>103.45455925375384</v>
      </c>
      <c r="H81" s="25">
        <f t="shared" si="5"/>
        <v>1603.5718599999964</v>
      </c>
      <c r="I81" s="13">
        <v>123.51822107064115</v>
      </c>
      <c r="J81" s="14">
        <v>9143.6344499999977</v>
      </c>
      <c r="K81" s="28">
        <v>125.40835247803031</v>
      </c>
      <c r="L81" s="28">
        <v>112.30314502814562</v>
      </c>
      <c r="M81" s="33">
        <v>134.15618554390863</v>
      </c>
      <c r="N81" s="41">
        <v>120.92747675591129</v>
      </c>
      <c r="Q81" s="175"/>
      <c r="R81" s="178"/>
    </row>
    <row r="82" spans="1:18" s="135" customFormat="1" ht="27.75" customHeight="1">
      <c r="A82" s="21">
        <v>77</v>
      </c>
      <c r="B82" s="40" t="s">
        <v>79</v>
      </c>
      <c r="C82" s="227">
        <v>299306.8</v>
      </c>
      <c r="D82" s="227">
        <v>140439.79999999999</v>
      </c>
      <c r="E82" s="25">
        <v>170909.24020999999</v>
      </c>
      <c r="F82" s="28">
        <f t="shared" si="3"/>
        <v>57.101689707684557</v>
      </c>
      <c r="G82" s="28">
        <f t="shared" si="4"/>
        <v>121.69573027731455</v>
      </c>
      <c r="H82" s="25">
        <f t="shared" si="5"/>
        <v>30469.440210000001</v>
      </c>
      <c r="I82" s="13">
        <v>128.29669561873621</v>
      </c>
      <c r="J82" s="14">
        <v>37695.17776999998</v>
      </c>
      <c r="K82" s="28">
        <v>138.86185943484759</v>
      </c>
      <c r="L82" s="28">
        <v>107.20336133940769</v>
      </c>
      <c r="M82" s="33">
        <v>107.97958894988211</v>
      </c>
      <c r="N82" s="41">
        <v>147.27676701374793</v>
      </c>
      <c r="Q82" s="175"/>
      <c r="R82" s="178"/>
    </row>
    <row r="83" spans="1:18" s="135" customFormat="1" ht="27.75" customHeight="1">
      <c r="A83" s="21">
        <v>78</v>
      </c>
      <c r="B83" s="126" t="s">
        <v>80</v>
      </c>
      <c r="C83" s="25">
        <v>86317.440000000002</v>
      </c>
      <c r="D83" s="25">
        <v>45859.839999999997</v>
      </c>
      <c r="E83" s="25">
        <v>45939.336410000004</v>
      </c>
      <c r="F83" s="28">
        <f t="shared" si="3"/>
        <v>53.22138424170133</v>
      </c>
      <c r="G83" s="28">
        <f t="shared" si="4"/>
        <v>100.17334646174083</v>
      </c>
      <c r="H83" s="25">
        <f t="shared" si="5"/>
        <v>79.496410000007018</v>
      </c>
      <c r="I83" s="13">
        <v>125.44867845827368</v>
      </c>
      <c r="J83" s="14">
        <v>9319.3122100000037</v>
      </c>
      <c r="K83" s="28">
        <v>109.20312966825007</v>
      </c>
      <c r="L83" s="28">
        <v>93.921059162184946</v>
      </c>
      <c r="M83" s="33">
        <v>269.2416569572427</v>
      </c>
      <c r="N83" s="41">
        <v>166.06066498349716</v>
      </c>
      <c r="Q83" s="175"/>
      <c r="R83" s="178"/>
    </row>
    <row r="84" spans="1:18" s="135" customFormat="1" ht="27.75" customHeight="1">
      <c r="A84" s="21">
        <v>79</v>
      </c>
      <c r="B84" s="126" t="s">
        <v>81</v>
      </c>
      <c r="C84" s="25">
        <v>40214.199999999997</v>
      </c>
      <c r="D84" s="25">
        <v>19372.5</v>
      </c>
      <c r="E84" s="25">
        <v>21503.721229999999</v>
      </c>
      <c r="F84" s="28">
        <f t="shared" si="3"/>
        <v>53.472955398839218</v>
      </c>
      <c r="G84" s="28">
        <f t="shared" si="4"/>
        <v>111.0012710285198</v>
      </c>
      <c r="H84" s="25">
        <f t="shared" si="5"/>
        <v>2131.2212299999992</v>
      </c>
      <c r="I84" s="13">
        <v>122.43579693510908</v>
      </c>
      <c r="J84" s="14">
        <v>3940.4580600000008</v>
      </c>
      <c r="K84" s="28">
        <v>116.48114254261672</v>
      </c>
      <c r="L84" s="28">
        <v>59.149381207956154</v>
      </c>
      <c r="M84" s="33">
        <v>100.7700389374274</v>
      </c>
      <c r="N84" s="41">
        <v>194.34336787522588</v>
      </c>
      <c r="Q84" s="175"/>
      <c r="R84" s="178"/>
    </row>
    <row r="85" spans="1:18" s="135" customFormat="1" ht="27.75" customHeight="1">
      <c r="A85" s="21">
        <v>80</v>
      </c>
      <c r="B85" s="126" t="s">
        <v>82</v>
      </c>
      <c r="C85" s="25">
        <v>574070</v>
      </c>
      <c r="D85" s="25">
        <v>303081.95</v>
      </c>
      <c r="E85" s="25">
        <v>311220.47735</v>
      </c>
      <c r="F85" s="28">
        <f t="shared" si="3"/>
        <v>54.212984017628507</v>
      </c>
      <c r="G85" s="28">
        <f t="shared" si="4"/>
        <v>102.68525636383163</v>
      </c>
      <c r="H85" s="25">
        <f t="shared" si="5"/>
        <v>8138.5273499999894</v>
      </c>
      <c r="I85" s="13">
        <v>115.92973471829137</v>
      </c>
      <c r="J85" s="14">
        <v>42764.349069999997</v>
      </c>
      <c r="K85" s="28">
        <v>109.50027813697025</v>
      </c>
      <c r="L85" s="28">
        <v>108.3669055624313</v>
      </c>
      <c r="M85" s="33">
        <v>116.386112788482</v>
      </c>
      <c r="N85" s="41">
        <v>144.36538132448669</v>
      </c>
      <c r="Q85" s="175"/>
      <c r="R85" s="178"/>
    </row>
    <row r="86" spans="1:18" s="135" customFormat="1" ht="29.25" customHeight="1" thickBot="1">
      <c r="A86" s="161">
        <v>81</v>
      </c>
      <c r="B86" s="127" t="s">
        <v>83</v>
      </c>
      <c r="C86" s="26">
        <v>298384.31108999997</v>
      </c>
      <c r="D86" s="26">
        <v>167232.20829000001</v>
      </c>
      <c r="E86" s="26">
        <v>165054.45981999999</v>
      </c>
      <c r="F86" s="128">
        <f t="shared" si="3"/>
        <v>55.316065116511957</v>
      </c>
      <c r="G86" s="128">
        <f t="shared" si="4"/>
        <v>98.697769710590947</v>
      </c>
      <c r="H86" s="26">
        <f t="shared" si="5"/>
        <v>-2177.7484700000205</v>
      </c>
      <c r="I86" s="45">
        <v>122.73927295579855</v>
      </c>
      <c r="J86" s="36">
        <v>30578.789689999976</v>
      </c>
      <c r="K86" s="128">
        <v>120.85281680132115</v>
      </c>
      <c r="L86" s="128">
        <v>209.51532174856564</v>
      </c>
      <c r="M86" s="162">
        <v>102.16273497471468</v>
      </c>
      <c r="N86" s="42">
        <v>147.98921275080869</v>
      </c>
      <c r="Q86" s="175"/>
      <c r="R86" s="178"/>
    </row>
    <row r="87" spans="1:18" s="135" customFormat="1" ht="27.75" customHeight="1" thickBot="1">
      <c r="A87" s="146"/>
      <c r="B87" s="27" t="s">
        <v>84</v>
      </c>
      <c r="C87" s="170">
        <f>SUM(C6:C86)</f>
        <v>29056423.669660002</v>
      </c>
      <c r="D87" s="170">
        <f>SUM(D6:D86)</f>
        <v>14491399.279400002</v>
      </c>
      <c r="E87" s="170">
        <f>SUM(E6:E86)</f>
        <v>15624910.015980005</v>
      </c>
      <c r="F87" s="147">
        <f t="shared" si="3"/>
        <v>53.774374278191537</v>
      </c>
      <c r="G87" s="147">
        <f t="shared" si="4"/>
        <v>107.82195504192148</v>
      </c>
      <c r="H87" s="170">
        <f t="shared" si="5"/>
        <v>1133510.7365800031</v>
      </c>
      <c r="I87" s="17">
        <v>124.27290387954687</v>
      </c>
      <c r="J87" s="35">
        <v>3051847.4028100003</v>
      </c>
      <c r="K87" s="129">
        <v>123.47803381604065</v>
      </c>
      <c r="L87" s="129">
        <v>126.52540599532389</v>
      </c>
      <c r="M87" s="205">
        <v>121.87716763923117</v>
      </c>
      <c r="N87" s="206">
        <v>131.83378043858659</v>
      </c>
      <c r="R87" s="177"/>
    </row>
    <row r="88" spans="1:18" s="135" customFormat="1">
      <c r="B88" s="145"/>
      <c r="C88" s="145"/>
      <c r="D88" s="145"/>
      <c r="E88" s="145"/>
      <c r="F88" s="145"/>
      <c r="G88" s="148"/>
      <c r="H88" s="148"/>
      <c r="I88" s="149"/>
      <c r="J88" s="149"/>
      <c r="M88" s="150"/>
      <c r="R88" s="177"/>
    </row>
    <row r="89" spans="1:18" s="135" customFormat="1">
      <c r="B89" s="145"/>
      <c r="C89" s="145"/>
      <c r="D89" s="145"/>
      <c r="E89" s="145"/>
      <c r="F89" s="145"/>
      <c r="G89" s="149" t="s">
        <v>115</v>
      </c>
      <c r="H89" s="149"/>
      <c r="I89" s="149"/>
      <c r="J89" s="149"/>
      <c r="M89" s="150"/>
      <c r="R89" s="177"/>
    </row>
    <row r="90" spans="1:18" s="135" customFormat="1">
      <c r="B90" s="145"/>
      <c r="C90" s="145"/>
      <c r="D90" s="145"/>
      <c r="E90" s="145"/>
      <c r="F90" s="145"/>
      <c r="G90" s="149"/>
      <c r="H90" s="149"/>
      <c r="I90" s="149"/>
      <c r="J90" s="149"/>
      <c r="M90" s="150"/>
      <c r="R90" s="177"/>
    </row>
    <row r="91" spans="1:18" s="135" customFormat="1">
      <c r="B91" s="145"/>
      <c r="C91" s="145"/>
      <c r="D91" s="145"/>
      <c r="E91" s="145"/>
      <c r="F91" s="145"/>
      <c r="G91" s="149"/>
      <c r="H91" s="149"/>
      <c r="I91" s="149"/>
      <c r="J91" s="149"/>
      <c r="M91" s="150"/>
      <c r="R91" s="177"/>
    </row>
    <row r="92" spans="1:18" s="135" customFormat="1">
      <c r="B92" s="145"/>
      <c r="C92" s="145"/>
      <c r="D92" s="145"/>
      <c r="E92" s="145"/>
      <c r="F92" s="145"/>
      <c r="G92" s="149"/>
      <c r="H92" s="149"/>
      <c r="I92" s="149"/>
      <c r="J92" s="149"/>
      <c r="M92" s="150"/>
      <c r="R92" s="177"/>
    </row>
    <row r="93" spans="1:18" s="135" customFormat="1">
      <c r="G93" s="149"/>
      <c r="H93" s="149"/>
      <c r="I93" s="149"/>
      <c r="J93" s="149"/>
      <c r="M93" s="150"/>
      <c r="R93" s="177"/>
    </row>
    <row r="94" spans="1:18" s="135" customFormat="1">
      <c r="G94" s="149"/>
      <c r="H94" s="149"/>
      <c r="I94" s="149"/>
      <c r="J94" s="149"/>
      <c r="M94" s="150"/>
      <c r="R94" s="177"/>
    </row>
    <row r="95" spans="1:18" s="135" customFormat="1">
      <c r="G95" s="149"/>
      <c r="H95" s="149"/>
      <c r="I95" s="149"/>
      <c r="J95" s="149"/>
      <c r="M95" s="150"/>
      <c r="R95" s="177"/>
    </row>
    <row r="96" spans="1:18" s="135" customFormat="1">
      <c r="G96" s="149"/>
      <c r="H96" s="149"/>
      <c r="I96" s="149"/>
      <c r="J96" s="149"/>
      <c r="M96" s="150"/>
      <c r="R96" s="177"/>
    </row>
    <row r="97" spans="7:18" s="135" customFormat="1">
      <c r="G97" s="149"/>
      <c r="H97" s="149"/>
      <c r="I97" s="149"/>
      <c r="J97" s="149"/>
      <c r="M97" s="150"/>
      <c r="R97" s="177"/>
    </row>
    <row r="98" spans="7:18" s="135" customFormat="1">
      <c r="G98" s="149"/>
      <c r="H98" s="149"/>
      <c r="I98" s="149"/>
      <c r="J98" s="149"/>
      <c r="M98" s="150"/>
      <c r="R98" s="177"/>
    </row>
    <row r="99" spans="7:18" s="135" customFormat="1">
      <c r="G99" s="149"/>
      <c r="H99" s="149"/>
      <c r="I99" s="149"/>
      <c r="J99" s="149"/>
      <c r="M99" s="150"/>
      <c r="R99" s="177"/>
    </row>
    <row r="100" spans="7:18" s="135" customFormat="1">
      <c r="G100" s="149"/>
      <c r="H100" s="149"/>
      <c r="I100" s="149"/>
      <c r="J100" s="149"/>
      <c r="M100" s="150"/>
      <c r="R100" s="177"/>
    </row>
    <row r="101" spans="7:18" s="135" customFormat="1">
      <c r="G101" s="149"/>
      <c r="H101" s="149"/>
      <c r="I101" s="149"/>
      <c r="J101" s="149"/>
      <c r="M101" s="150"/>
      <c r="R101" s="177"/>
    </row>
    <row r="102" spans="7:18" s="135" customFormat="1">
      <c r="G102" s="149"/>
      <c r="H102" s="149"/>
      <c r="I102" s="149"/>
      <c r="J102" s="149"/>
      <c r="M102" s="150"/>
      <c r="R102" s="177"/>
    </row>
    <row r="103" spans="7:18" s="135" customFormat="1">
      <c r="G103" s="149"/>
      <c r="H103" s="149"/>
      <c r="I103" s="149"/>
      <c r="J103" s="149"/>
      <c r="M103" s="150"/>
      <c r="R103" s="177"/>
    </row>
    <row r="104" spans="7:18" s="135" customFormat="1">
      <c r="G104" s="149"/>
      <c r="H104" s="149"/>
      <c r="I104" s="149"/>
      <c r="J104" s="149"/>
      <c r="M104" s="150"/>
      <c r="R104" s="177"/>
    </row>
    <row r="105" spans="7:18" s="135" customFormat="1">
      <c r="G105" s="149"/>
      <c r="H105" s="149"/>
      <c r="I105" s="149"/>
      <c r="J105" s="149"/>
      <c r="M105" s="150"/>
      <c r="R105" s="177"/>
    </row>
    <row r="106" spans="7:18" s="135" customFormat="1">
      <c r="G106" s="149"/>
      <c r="H106" s="149"/>
      <c r="I106" s="149"/>
      <c r="J106" s="149"/>
      <c r="M106" s="150"/>
      <c r="R106" s="177"/>
    </row>
    <row r="107" spans="7:18" s="135" customFormat="1">
      <c r="G107" s="149"/>
      <c r="H107" s="149"/>
      <c r="I107" s="149"/>
      <c r="J107" s="149"/>
      <c r="M107" s="150"/>
      <c r="R107" s="177"/>
    </row>
    <row r="108" spans="7:18" s="135" customFormat="1">
      <c r="G108" s="149"/>
      <c r="H108" s="149"/>
      <c r="I108" s="149"/>
      <c r="J108" s="149"/>
      <c r="M108" s="150"/>
      <c r="R108" s="177"/>
    </row>
    <row r="109" spans="7:18" s="135" customFormat="1">
      <c r="G109" s="149"/>
      <c r="H109" s="149"/>
      <c r="I109" s="149"/>
      <c r="J109" s="149"/>
      <c r="M109" s="150"/>
      <c r="R109" s="177"/>
    </row>
    <row r="110" spans="7:18" s="135" customFormat="1">
      <c r="G110" s="149"/>
      <c r="H110" s="149"/>
      <c r="I110" s="149"/>
      <c r="J110" s="149"/>
      <c r="M110" s="150"/>
      <c r="R110" s="177"/>
    </row>
    <row r="111" spans="7:18" s="135" customFormat="1">
      <c r="G111" s="149"/>
      <c r="H111" s="149"/>
      <c r="I111" s="149"/>
      <c r="J111" s="149"/>
      <c r="M111" s="150"/>
      <c r="R111" s="177"/>
    </row>
    <row r="112" spans="7:18" s="135" customFormat="1">
      <c r="G112" s="149"/>
      <c r="H112" s="149"/>
      <c r="I112" s="149"/>
      <c r="J112" s="149"/>
      <c r="M112" s="150"/>
      <c r="R112" s="177"/>
    </row>
    <row r="113" spans="7:18" s="135" customFormat="1">
      <c r="G113" s="149"/>
      <c r="H113" s="149"/>
      <c r="I113" s="149"/>
      <c r="J113" s="149"/>
      <c r="M113" s="150"/>
      <c r="R113" s="177"/>
    </row>
    <row r="114" spans="7:18" s="135" customFormat="1">
      <c r="G114" s="149"/>
      <c r="H114" s="149"/>
      <c r="I114" s="149"/>
      <c r="J114" s="149"/>
      <c r="M114" s="150"/>
      <c r="R114" s="177"/>
    </row>
    <row r="115" spans="7:18" s="135" customFormat="1">
      <c r="G115" s="149"/>
      <c r="H115" s="149"/>
      <c r="I115" s="149"/>
      <c r="J115" s="149"/>
      <c r="M115" s="150"/>
      <c r="R115" s="177"/>
    </row>
  </sheetData>
  <mergeCells count="10">
    <mergeCell ref="F3:F4"/>
    <mergeCell ref="E3:E4"/>
    <mergeCell ref="G3:H3"/>
    <mergeCell ref="I3:J3"/>
    <mergeCell ref="K3:N3"/>
    <mergeCell ref="A1:N1"/>
    <mergeCell ref="A3:A4"/>
    <mergeCell ref="B3:B4"/>
    <mergeCell ref="C3:C4"/>
    <mergeCell ref="D3:D4"/>
  </mergeCells>
  <phoneticPr fontId="84" type="noConversion"/>
  <conditionalFormatting sqref="K6:N13">
    <cfRule type="cellIs" dxfId="7" priority="25" stopIfTrue="1" operator="lessThan">
      <formula>100</formula>
    </cfRule>
  </conditionalFormatting>
  <conditionalFormatting sqref="K14:N86">
    <cfRule type="cellIs" dxfId="6" priority="23" stopIfTrue="1" operator="lessThan">
      <formula>100</formula>
    </cfRule>
  </conditionalFormatting>
  <conditionalFormatting sqref="I6:I86">
    <cfRule type="cellIs" dxfId="5" priority="9" stopIfTrue="1" operator="lessThan">
      <formula>100</formula>
    </cfRule>
    <cfRule type="cellIs" dxfId="4" priority="19" stopIfTrue="1" operator="lessThan">
      <formula>100</formula>
    </cfRule>
  </conditionalFormatting>
  <conditionalFormatting sqref="J6:J86">
    <cfRule type="cellIs" dxfId="3" priority="8" stopIfTrue="1" operator="lessThan">
      <formula>0</formula>
    </cfRule>
  </conditionalFormatting>
  <conditionalFormatting sqref="G6:G86">
    <cfRule type="cellIs" dxfId="2" priority="3" stopIfTrue="1" operator="lessThan">
      <formula>100</formula>
    </cfRule>
  </conditionalFormatting>
  <conditionalFormatting sqref="H6:H86">
    <cfRule type="cellIs" dxfId="1" priority="2" stopIfTrue="1" operator="lessThan">
      <formula>0</formula>
    </cfRule>
  </conditionalFormatting>
  <conditionalFormatting sqref="F14:F86">
    <cfRule type="cellIs" dxfId="0" priority="1" stopIfTrue="1" operator="lessThan">
      <formula>46</formula>
    </cfRule>
  </conditionalFormatting>
  <printOptions horizontalCentered="1"/>
  <pageMargins left="0" right="0" top="0" bottom="0" header="0" footer="0"/>
  <pageSetup paperSize="9" scale="39" fitToHeight="2" orientation="landscape" r:id="rId1"/>
  <headerFooter alignWithMargins="0"/>
  <rowBreaks count="1" manualBreakCount="1">
    <brk id="44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01">
    <pageSetUpPr fitToPage="1"/>
  </sheetPr>
  <dimension ref="A1:DY118"/>
  <sheetViews>
    <sheetView showZeros="0" zoomScale="70" zoomScaleNormal="70" zoomScaleSheetLayoutView="100" workbookViewId="0">
      <pane ySplit="4" topLeftCell="A5" activePane="bottomLeft" state="frozen"/>
      <selection pane="bottomLeft" activeCell="M108" sqref="M108"/>
    </sheetView>
  </sheetViews>
  <sheetFormatPr defaultColWidth="9.109375" defaultRowHeight="13.2"/>
  <cols>
    <col min="1" max="1" width="6.33203125" style="7" customWidth="1"/>
    <col min="2" max="2" width="35.88671875" style="7" customWidth="1"/>
    <col min="3" max="4" width="17.109375" style="7" customWidth="1"/>
    <col min="5" max="6" width="17.6640625" style="7" customWidth="1"/>
    <col min="7" max="7" width="13.44140625" style="7" customWidth="1"/>
    <col min="8" max="8" width="16.88671875" style="7" customWidth="1"/>
    <col min="9" max="9" width="12.5546875" style="7" customWidth="1"/>
    <col min="10" max="10" width="15.33203125" style="7" customWidth="1"/>
    <col min="11" max="12" width="12.33203125" style="7" customWidth="1"/>
    <col min="13" max="16384" width="9.109375" style="7"/>
  </cols>
  <sheetData>
    <row r="1" spans="1:11" s="10" customFormat="1" ht="44.25" customHeight="1">
      <c r="A1" s="265" t="s">
        <v>140</v>
      </c>
      <c r="B1" s="265"/>
      <c r="C1" s="265"/>
      <c r="D1" s="265"/>
      <c r="E1" s="265"/>
      <c r="F1" s="265"/>
      <c r="G1" s="265"/>
      <c r="H1" s="265"/>
    </row>
    <row r="2" spans="1:11" s="1" customFormat="1" ht="21.75" customHeight="1" thickBot="1">
      <c r="A2" s="8"/>
      <c r="B2" s="8"/>
      <c r="C2" s="8"/>
      <c r="D2" s="8"/>
      <c r="E2" s="8"/>
      <c r="F2" s="8"/>
      <c r="G2" s="8"/>
      <c r="H2" s="153" t="s">
        <v>3</v>
      </c>
    </row>
    <row r="3" spans="1:11" s="2" customFormat="1" ht="48" customHeight="1">
      <c r="A3" s="271" t="s">
        <v>0</v>
      </c>
      <c r="B3" s="269" t="s">
        <v>112</v>
      </c>
      <c r="C3" s="266" t="s">
        <v>125</v>
      </c>
      <c r="D3" s="254" t="s">
        <v>137</v>
      </c>
      <c r="E3" s="254" t="s">
        <v>113</v>
      </c>
      <c r="F3" s="254" t="s">
        <v>126</v>
      </c>
      <c r="G3" s="254" t="s">
        <v>138</v>
      </c>
      <c r="H3" s="268"/>
    </row>
    <row r="4" spans="1:11" s="2" customFormat="1" ht="30" customHeight="1" thickBot="1">
      <c r="A4" s="272"/>
      <c r="B4" s="270"/>
      <c r="C4" s="267"/>
      <c r="D4" s="255"/>
      <c r="E4" s="255"/>
      <c r="F4" s="255"/>
      <c r="G4" s="12" t="s">
        <v>2</v>
      </c>
      <c r="H4" s="84" t="s">
        <v>10</v>
      </c>
      <c r="J4" s="85"/>
      <c r="K4" s="85"/>
    </row>
    <row r="5" spans="1:11" s="3" customFormat="1" ht="25.2" customHeight="1" thickBot="1">
      <c r="A5" s="19">
        <v>1</v>
      </c>
      <c r="B5" s="86" t="s">
        <v>1</v>
      </c>
      <c r="C5" s="87"/>
      <c r="D5" s="179"/>
      <c r="E5" s="88"/>
      <c r="F5" s="88"/>
      <c r="G5" s="189"/>
      <c r="H5" s="190"/>
      <c r="I5" s="11"/>
      <c r="J5" s="89"/>
      <c r="K5" s="89"/>
    </row>
    <row r="6" spans="1:11" s="3" customFormat="1" ht="24.9" customHeight="1">
      <c r="A6" s="20">
        <v>2</v>
      </c>
      <c r="B6" s="90" t="s">
        <v>11</v>
      </c>
      <c r="C6" s="91">
        <v>32693.9</v>
      </c>
      <c r="D6" s="180">
        <v>16347</v>
      </c>
      <c r="E6" s="92">
        <v>16347</v>
      </c>
      <c r="F6" s="93">
        <f t="shared" ref="F6:F13" si="0">E6/C6*100</f>
        <v>50.000152933727691</v>
      </c>
      <c r="G6" s="93">
        <f t="shared" ref="G6:G13" si="1">E6/D6*100</f>
        <v>100</v>
      </c>
      <c r="H6" s="94">
        <f t="shared" ref="H6:H37" si="2">E6-D6</f>
        <v>0</v>
      </c>
      <c r="I6" s="11"/>
      <c r="J6" s="89"/>
      <c r="K6" s="89"/>
    </row>
    <row r="7" spans="1:11" s="4" customFormat="1" ht="24.9" customHeight="1">
      <c r="A7" s="21">
        <v>3</v>
      </c>
      <c r="B7" s="95" t="s">
        <v>12</v>
      </c>
      <c r="C7" s="96">
        <v>2080</v>
      </c>
      <c r="D7" s="180">
        <v>1039.8000000000002</v>
      </c>
      <c r="E7" s="92">
        <v>1039.8000000000002</v>
      </c>
      <c r="F7" s="93">
        <f t="shared" si="0"/>
        <v>49.990384615384627</v>
      </c>
      <c r="G7" s="93">
        <f t="shared" si="1"/>
        <v>100</v>
      </c>
      <c r="H7" s="94">
        <f t="shared" si="2"/>
        <v>0</v>
      </c>
      <c r="I7" s="98"/>
      <c r="J7" s="99"/>
      <c r="K7" s="99"/>
    </row>
    <row r="8" spans="1:11" s="3" customFormat="1" ht="24.9" customHeight="1">
      <c r="A8" s="21">
        <v>4</v>
      </c>
      <c r="B8" s="95" t="s">
        <v>13</v>
      </c>
      <c r="C8" s="96">
        <v>6478.8</v>
      </c>
      <c r="D8" s="180">
        <v>3239.3999999999996</v>
      </c>
      <c r="E8" s="92">
        <v>3239.3999999999996</v>
      </c>
      <c r="F8" s="93">
        <f t="shared" si="0"/>
        <v>49.999999999999993</v>
      </c>
      <c r="G8" s="93">
        <f t="shared" si="1"/>
        <v>100</v>
      </c>
      <c r="H8" s="94">
        <f t="shared" si="2"/>
        <v>0</v>
      </c>
      <c r="I8" s="11"/>
      <c r="J8" s="89"/>
      <c r="K8" s="89"/>
    </row>
    <row r="9" spans="1:11" s="3" customFormat="1" ht="24.9" customHeight="1">
      <c r="A9" s="21">
        <v>5</v>
      </c>
      <c r="B9" s="100" t="s">
        <v>14</v>
      </c>
      <c r="C9" s="96">
        <v>22399.5</v>
      </c>
      <c r="D9" s="180">
        <v>11199.599999999999</v>
      </c>
      <c r="E9" s="92">
        <v>11199.599999999999</v>
      </c>
      <c r="F9" s="93">
        <f t="shared" si="0"/>
        <v>49.99933034219513</v>
      </c>
      <c r="G9" s="93">
        <f t="shared" si="1"/>
        <v>100</v>
      </c>
      <c r="H9" s="94">
        <f t="shared" si="2"/>
        <v>0</v>
      </c>
      <c r="I9" s="11"/>
      <c r="J9" s="89"/>
      <c r="K9" s="89"/>
    </row>
    <row r="10" spans="1:11" s="3" customFormat="1" ht="24.9" customHeight="1">
      <c r="A10" s="21">
        <v>6</v>
      </c>
      <c r="B10" s="100" t="s">
        <v>15</v>
      </c>
      <c r="C10" s="96">
        <v>5949.3</v>
      </c>
      <c r="D10" s="180">
        <v>2974.8</v>
      </c>
      <c r="E10" s="92">
        <v>2974.8</v>
      </c>
      <c r="F10" s="93">
        <f t="shared" si="0"/>
        <v>50.002521305027479</v>
      </c>
      <c r="G10" s="93">
        <f t="shared" si="1"/>
        <v>100</v>
      </c>
      <c r="H10" s="94">
        <f t="shared" si="2"/>
        <v>0</v>
      </c>
      <c r="I10" s="11"/>
      <c r="J10" s="89"/>
      <c r="K10" s="89"/>
    </row>
    <row r="11" spans="1:11" s="3" customFormat="1" ht="24.9" customHeight="1">
      <c r="A11" s="21">
        <v>7</v>
      </c>
      <c r="B11" s="95" t="s">
        <v>16</v>
      </c>
      <c r="C11" s="96">
        <v>22038.3</v>
      </c>
      <c r="D11" s="180">
        <v>11019</v>
      </c>
      <c r="E11" s="92">
        <v>11019</v>
      </c>
      <c r="F11" s="93">
        <f t="shared" si="0"/>
        <v>49.999319366738817</v>
      </c>
      <c r="G11" s="93">
        <f t="shared" si="1"/>
        <v>100</v>
      </c>
      <c r="H11" s="94">
        <f t="shared" si="2"/>
        <v>0</v>
      </c>
      <c r="I11" s="11"/>
      <c r="J11" s="89"/>
      <c r="K11" s="89"/>
    </row>
    <row r="12" spans="1:11" s="3" customFormat="1" ht="24.9" customHeight="1">
      <c r="A12" s="21">
        <v>8</v>
      </c>
      <c r="B12" s="95" t="s">
        <v>17</v>
      </c>
      <c r="C12" s="96">
        <v>37040.1</v>
      </c>
      <c r="D12" s="180">
        <v>18520.199999999997</v>
      </c>
      <c r="E12" s="92">
        <v>18520.199999999997</v>
      </c>
      <c r="F12" s="93">
        <f t="shared" si="0"/>
        <v>50.000404966509258</v>
      </c>
      <c r="G12" s="93">
        <f t="shared" si="1"/>
        <v>100</v>
      </c>
      <c r="H12" s="94">
        <f t="shared" si="2"/>
        <v>0</v>
      </c>
      <c r="I12" s="11"/>
      <c r="J12" s="89"/>
      <c r="K12" s="89"/>
    </row>
    <row r="13" spans="1:11" s="3" customFormat="1" ht="24.9" customHeight="1">
      <c r="A13" s="21">
        <v>9</v>
      </c>
      <c r="B13" s="100" t="s">
        <v>18</v>
      </c>
      <c r="C13" s="96">
        <v>16641.599999999999</v>
      </c>
      <c r="D13" s="180">
        <v>8320.7999999999993</v>
      </c>
      <c r="E13" s="92">
        <v>8320.7999999999993</v>
      </c>
      <c r="F13" s="93">
        <f t="shared" si="0"/>
        <v>50</v>
      </c>
      <c r="G13" s="93">
        <f t="shared" si="1"/>
        <v>100</v>
      </c>
      <c r="H13" s="94">
        <f t="shared" si="2"/>
        <v>0</v>
      </c>
      <c r="I13" s="11"/>
      <c r="J13" s="89"/>
      <c r="K13" s="89"/>
    </row>
    <row r="14" spans="1:11" s="3" customFormat="1" ht="24.9" customHeight="1">
      <c r="A14" s="21">
        <v>10</v>
      </c>
      <c r="B14" s="100" t="s">
        <v>19</v>
      </c>
      <c r="C14" s="96"/>
      <c r="D14" s="180">
        <v>0</v>
      </c>
      <c r="E14" s="92">
        <v>0</v>
      </c>
      <c r="F14" s="93"/>
      <c r="G14" s="97"/>
      <c r="H14" s="94">
        <f t="shared" si="2"/>
        <v>0</v>
      </c>
      <c r="I14" s="11"/>
      <c r="J14" s="89"/>
      <c r="K14" s="89"/>
    </row>
    <row r="15" spans="1:11" s="3" customFormat="1" ht="24.9" customHeight="1">
      <c r="A15" s="21">
        <v>11</v>
      </c>
      <c r="B15" s="95" t="s">
        <v>20</v>
      </c>
      <c r="C15" s="96"/>
      <c r="D15" s="180">
        <v>0</v>
      </c>
      <c r="E15" s="92">
        <v>0</v>
      </c>
      <c r="F15" s="93"/>
      <c r="G15" s="97"/>
      <c r="H15" s="94">
        <f t="shared" si="2"/>
        <v>0</v>
      </c>
      <c r="I15" s="11"/>
      <c r="J15" s="89"/>
      <c r="K15" s="89"/>
    </row>
    <row r="16" spans="1:11" s="3" customFormat="1" ht="24.9" customHeight="1">
      <c r="A16" s="21">
        <v>12</v>
      </c>
      <c r="B16" s="95" t="s">
        <v>21</v>
      </c>
      <c r="C16" s="96"/>
      <c r="D16" s="180">
        <v>0</v>
      </c>
      <c r="E16" s="92">
        <v>0</v>
      </c>
      <c r="F16" s="93"/>
      <c r="G16" s="97"/>
      <c r="H16" s="94">
        <f t="shared" si="2"/>
        <v>0</v>
      </c>
      <c r="I16" s="11"/>
      <c r="J16" s="89"/>
      <c r="K16" s="89"/>
    </row>
    <row r="17" spans="1:11" s="3" customFormat="1" ht="24.9" customHeight="1">
      <c r="A17" s="21">
        <v>13</v>
      </c>
      <c r="B17" s="100" t="s">
        <v>22</v>
      </c>
      <c r="C17" s="96">
        <v>9099.9</v>
      </c>
      <c r="D17" s="180">
        <v>4549.7999999999993</v>
      </c>
      <c r="E17" s="92">
        <v>4549.7999999999993</v>
      </c>
      <c r="F17" s="93">
        <f>E17/C17*100</f>
        <v>49.998351630237686</v>
      </c>
      <c r="G17" s="97">
        <f>E17/D17*100</f>
        <v>100</v>
      </c>
      <c r="H17" s="94">
        <f t="shared" si="2"/>
        <v>0</v>
      </c>
      <c r="I17" s="11"/>
      <c r="J17" s="89"/>
      <c r="K17" s="89"/>
    </row>
    <row r="18" spans="1:11" s="3" customFormat="1" ht="24.9" customHeight="1">
      <c r="A18" s="21">
        <v>14</v>
      </c>
      <c r="B18" s="100" t="s">
        <v>23</v>
      </c>
      <c r="C18" s="96">
        <v>5559.5</v>
      </c>
      <c r="D18" s="180">
        <v>2779.8</v>
      </c>
      <c r="E18" s="92">
        <v>2779.8</v>
      </c>
      <c r="F18" s="93">
        <f>E18/C18*100</f>
        <v>50.000899361453364</v>
      </c>
      <c r="G18" s="97">
        <f>E18/D18*100</f>
        <v>100</v>
      </c>
      <c r="H18" s="94">
        <f t="shared" si="2"/>
        <v>0</v>
      </c>
      <c r="I18" s="11"/>
      <c r="J18" s="89"/>
      <c r="K18" s="89"/>
    </row>
    <row r="19" spans="1:11" s="3" customFormat="1" ht="24.9" customHeight="1">
      <c r="A19" s="21">
        <v>15</v>
      </c>
      <c r="B19" s="95" t="s">
        <v>24</v>
      </c>
      <c r="C19" s="96">
        <v>5764</v>
      </c>
      <c r="D19" s="180">
        <v>2881.8</v>
      </c>
      <c r="E19" s="92">
        <v>2881.8</v>
      </c>
      <c r="F19" s="93">
        <f>E19/C19*100</f>
        <v>49.996530187369885</v>
      </c>
      <c r="G19" s="97">
        <f>E19/D19*100</f>
        <v>100</v>
      </c>
      <c r="H19" s="94">
        <f t="shared" si="2"/>
        <v>0</v>
      </c>
      <c r="I19" s="11"/>
      <c r="J19" s="89"/>
      <c r="K19" s="89"/>
    </row>
    <row r="20" spans="1:11" s="3" customFormat="1" ht="24.9" customHeight="1">
      <c r="A20" s="21">
        <v>16</v>
      </c>
      <c r="B20" s="95" t="s">
        <v>25</v>
      </c>
      <c r="C20" s="96"/>
      <c r="D20" s="180">
        <v>0</v>
      </c>
      <c r="E20" s="92">
        <v>0</v>
      </c>
      <c r="F20" s="93"/>
      <c r="G20" s="97"/>
      <c r="H20" s="94">
        <f t="shared" si="2"/>
        <v>0</v>
      </c>
      <c r="I20" s="11"/>
      <c r="J20" s="89"/>
      <c r="K20" s="89"/>
    </row>
    <row r="21" spans="1:11" s="3" customFormat="1" ht="24.9" customHeight="1">
      <c r="A21" s="21">
        <v>17</v>
      </c>
      <c r="B21" s="100" t="s">
        <v>26</v>
      </c>
      <c r="C21" s="96">
        <v>12149</v>
      </c>
      <c r="D21" s="180">
        <v>6074.4</v>
      </c>
      <c r="E21" s="92">
        <v>6074.4</v>
      </c>
      <c r="F21" s="93">
        <f>E21/C21*100</f>
        <v>49.999176886986582</v>
      </c>
      <c r="G21" s="97">
        <f>E21/D21*100</f>
        <v>100</v>
      </c>
      <c r="H21" s="94">
        <f t="shared" si="2"/>
        <v>0</v>
      </c>
      <c r="I21" s="11"/>
      <c r="J21" s="89"/>
      <c r="K21" s="89"/>
    </row>
    <row r="22" spans="1:11" s="3" customFormat="1" ht="24.9" customHeight="1">
      <c r="A22" s="21">
        <v>18</v>
      </c>
      <c r="B22" s="95" t="s">
        <v>27</v>
      </c>
      <c r="C22" s="96">
        <v>36796.199999999997</v>
      </c>
      <c r="D22" s="180">
        <v>18398.400000000001</v>
      </c>
      <c r="E22" s="92">
        <v>18398.400000000001</v>
      </c>
      <c r="F22" s="93">
        <f>E22/C22*100</f>
        <v>50.000815301580062</v>
      </c>
      <c r="G22" s="97">
        <f>E22/D22*100</f>
        <v>100</v>
      </c>
      <c r="H22" s="94">
        <f t="shared" si="2"/>
        <v>0</v>
      </c>
      <c r="I22" s="11"/>
      <c r="J22" s="89"/>
      <c r="K22" s="89"/>
    </row>
    <row r="23" spans="1:11" s="3" customFormat="1" ht="24.9" customHeight="1">
      <c r="A23" s="21">
        <v>19</v>
      </c>
      <c r="B23" s="100" t="s">
        <v>28</v>
      </c>
      <c r="C23" s="96"/>
      <c r="D23" s="180">
        <v>0</v>
      </c>
      <c r="E23" s="92">
        <v>0</v>
      </c>
      <c r="F23" s="93"/>
      <c r="G23" s="97"/>
      <c r="H23" s="94">
        <f t="shared" si="2"/>
        <v>0</v>
      </c>
      <c r="I23" s="11"/>
      <c r="J23" s="89"/>
      <c r="K23" s="89"/>
    </row>
    <row r="24" spans="1:11" s="3" customFormat="1" ht="24.9" customHeight="1">
      <c r="A24" s="21">
        <v>20</v>
      </c>
      <c r="B24" s="100" t="s">
        <v>29</v>
      </c>
      <c r="C24" s="96">
        <v>12186.5</v>
      </c>
      <c r="D24" s="180">
        <v>6093</v>
      </c>
      <c r="E24" s="92">
        <v>6093</v>
      </c>
      <c r="F24" s="93">
        <f>E24/C24*100</f>
        <v>49.997948549624581</v>
      </c>
      <c r="G24" s="97">
        <f>E24/D24*100</f>
        <v>100</v>
      </c>
      <c r="H24" s="94">
        <f t="shared" si="2"/>
        <v>0</v>
      </c>
      <c r="I24" s="11"/>
      <c r="J24" s="89"/>
      <c r="K24" s="89"/>
    </row>
    <row r="25" spans="1:11" s="3" customFormat="1" ht="24.9" customHeight="1">
      <c r="A25" s="21">
        <v>21</v>
      </c>
      <c r="B25" s="95" t="s">
        <v>30</v>
      </c>
      <c r="C25" s="96"/>
      <c r="D25" s="180">
        <v>0</v>
      </c>
      <c r="E25" s="92">
        <v>0</v>
      </c>
      <c r="F25" s="93"/>
      <c r="G25" s="97"/>
      <c r="H25" s="94">
        <f t="shared" si="2"/>
        <v>0</v>
      </c>
      <c r="I25" s="11"/>
      <c r="J25" s="89"/>
      <c r="K25" s="89"/>
    </row>
    <row r="26" spans="1:11" s="3" customFormat="1" ht="24.9" customHeight="1">
      <c r="A26" s="21">
        <v>22</v>
      </c>
      <c r="B26" s="100" t="s">
        <v>31</v>
      </c>
      <c r="C26" s="96"/>
      <c r="D26" s="180">
        <v>0</v>
      </c>
      <c r="E26" s="92">
        <v>0</v>
      </c>
      <c r="F26" s="93"/>
      <c r="G26" s="97"/>
      <c r="H26" s="94">
        <f t="shared" si="2"/>
        <v>0</v>
      </c>
      <c r="I26" s="11"/>
      <c r="J26" s="89"/>
      <c r="K26" s="89"/>
    </row>
    <row r="27" spans="1:11" s="3" customFormat="1" ht="24.9" customHeight="1">
      <c r="A27" s="21">
        <v>23</v>
      </c>
      <c r="B27" s="100" t="s">
        <v>32</v>
      </c>
      <c r="C27" s="96">
        <v>14808.8</v>
      </c>
      <c r="D27" s="180">
        <v>7404.5999999999995</v>
      </c>
      <c r="E27" s="92">
        <v>7404.5999999999995</v>
      </c>
      <c r="F27" s="93">
        <f>E27/C27*100</f>
        <v>50.00135054832262</v>
      </c>
      <c r="G27" s="97">
        <f>E27/D27*100</f>
        <v>100</v>
      </c>
      <c r="H27" s="94">
        <f t="shared" si="2"/>
        <v>0</v>
      </c>
      <c r="I27" s="11"/>
      <c r="J27" s="89"/>
      <c r="K27" s="89"/>
    </row>
    <row r="28" spans="1:11" s="3" customFormat="1" ht="24.9" customHeight="1">
      <c r="A28" s="21">
        <v>24</v>
      </c>
      <c r="B28" s="95" t="s">
        <v>33</v>
      </c>
      <c r="C28" s="96"/>
      <c r="D28" s="180">
        <v>0</v>
      </c>
      <c r="E28" s="92">
        <v>0</v>
      </c>
      <c r="F28" s="93"/>
      <c r="G28" s="97"/>
      <c r="H28" s="94">
        <f t="shared" si="2"/>
        <v>0</v>
      </c>
      <c r="I28" s="11"/>
      <c r="J28" s="89"/>
      <c r="K28" s="89"/>
    </row>
    <row r="29" spans="1:11" s="3" customFormat="1" ht="24.9" customHeight="1">
      <c r="A29" s="21">
        <v>25</v>
      </c>
      <c r="B29" s="95" t="s">
        <v>34</v>
      </c>
      <c r="C29" s="96">
        <v>12480.3</v>
      </c>
      <c r="D29" s="180">
        <v>6240</v>
      </c>
      <c r="E29" s="92">
        <v>6240</v>
      </c>
      <c r="F29" s="93">
        <f>E29/C29*100</f>
        <v>49.998798105814771</v>
      </c>
      <c r="G29" s="97">
        <f>E29/D29*100</f>
        <v>100</v>
      </c>
      <c r="H29" s="94">
        <f t="shared" si="2"/>
        <v>0</v>
      </c>
      <c r="I29" s="11"/>
      <c r="J29" s="89"/>
      <c r="K29" s="89"/>
    </row>
    <row r="30" spans="1:11" s="3" customFormat="1" ht="24.9" customHeight="1">
      <c r="A30" s="21">
        <v>26</v>
      </c>
      <c r="B30" s="100" t="s">
        <v>35</v>
      </c>
      <c r="C30" s="96">
        <v>18985.5</v>
      </c>
      <c r="D30" s="180">
        <v>9492.5999999999985</v>
      </c>
      <c r="E30" s="92">
        <v>9492.5999999999985</v>
      </c>
      <c r="F30" s="93">
        <f>E30/C30*100</f>
        <v>49.999209923362557</v>
      </c>
      <c r="G30" s="97">
        <f>E30/D30*100</f>
        <v>100</v>
      </c>
      <c r="H30" s="94">
        <f t="shared" si="2"/>
        <v>0</v>
      </c>
      <c r="I30" s="11"/>
      <c r="J30" s="89"/>
      <c r="K30" s="89"/>
    </row>
    <row r="31" spans="1:11" s="3" customFormat="1" ht="24.9" customHeight="1">
      <c r="A31" s="21">
        <v>27</v>
      </c>
      <c r="B31" s="101" t="s">
        <v>36</v>
      </c>
      <c r="C31" s="96"/>
      <c r="D31" s="180">
        <v>0</v>
      </c>
      <c r="E31" s="92">
        <v>0</v>
      </c>
      <c r="F31" s="93"/>
      <c r="G31" s="97"/>
      <c r="H31" s="94">
        <f t="shared" si="2"/>
        <v>0</v>
      </c>
      <c r="I31" s="11"/>
      <c r="J31" s="89"/>
      <c r="K31" s="89"/>
    </row>
    <row r="32" spans="1:11" s="3" customFormat="1" ht="24.9" customHeight="1">
      <c r="A32" s="21">
        <v>28</v>
      </c>
      <c r="B32" s="95" t="s">
        <v>37</v>
      </c>
      <c r="C32" s="96"/>
      <c r="D32" s="180">
        <v>0</v>
      </c>
      <c r="E32" s="92">
        <v>0</v>
      </c>
      <c r="F32" s="93"/>
      <c r="G32" s="97"/>
      <c r="H32" s="94">
        <f t="shared" si="2"/>
        <v>0</v>
      </c>
      <c r="I32" s="11"/>
      <c r="J32" s="89"/>
      <c r="K32" s="89"/>
    </row>
    <row r="33" spans="1:11" s="3" customFormat="1" ht="24.9" customHeight="1">
      <c r="A33" s="21">
        <v>29</v>
      </c>
      <c r="B33" s="95" t="s">
        <v>38</v>
      </c>
      <c r="C33" s="96">
        <v>24237.200000000001</v>
      </c>
      <c r="D33" s="180">
        <v>12118.8</v>
      </c>
      <c r="E33" s="92">
        <v>12118.8</v>
      </c>
      <c r="F33" s="93">
        <f>E33/C33*100</f>
        <v>50.000825177825817</v>
      </c>
      <c r="G33" s="97">
        <f>E33/D33*100</f>
        <v>100</v>
      </c>
      <c r="H33" s="94">
        <f t="shared" si="2"/>
        <v>0</v>
      </c>
      <c r="I33" s="11"/>
      <c r="J33" s="89"/>
      <c r="K33" s="89"/>
    </row>
    <row r="34" spans="1:11" s="3" customFormat="1" ht="24.9" customHeight="1">
      <c r="A34" s="21">
        <v>30</v>
      </c>
      <c r="B34" s="95" t="s">
        <v>39</v>
      </c>
      <c r="C34" s="96">
        <v>18011.2</v>
      </c>
      <c r="D34" s="180">
        <v>9005.4000000000015</v>
      </c>
      <c r="E34" s="92">
        <v>9005.4000000000015</v>
      </c>
      <c r="F34" s="93">
        <f>E34/C34*100</f>
        <v>49.998889579817011</v>
      </c>
      <c r="G34" s="97">
        <f>E34/D34*100</f>
        <v>100</v>
      </c>
      <c r="H34" s="94">
        <f t="shared" si="2"/>
        <v>0</v>
      </c>
      <c r="I34" s="11"/>
      <c r="J34" s="89"/>
      <c r="K34" s="89"/>
    </row>
    <row r="35" spans="1:11" s="3" customFormat="1" ht="24.9" customHeight="1">
      <c r="A35" s="21">
        <v>31</v>
      </c>
      <c r="B35" s="102" t="s">
        <v>40</v>
      </c>
      <c r="C35" s="96"/>
      <c r="D35" s="180">
        <v>0</v>
      </c>
      <c r="E35" s="92">
        <v>0</v>
      </c>
      <c r="F35" s="93"/>
      <c r="G35" s="97"/>
      <c r="H35" s="94">
        <f t="shared" si="2"/>
        <v>0</v>
      </c>
      <c r="I35" s="11"/>
      <c r="J35" s="89"/>
      <c r="K35" s="89"/>
    </row>
    <row r="36" spans="1:11" s="3" customFormat="1" ht="24.9" customHeight="1">
      <c r="A36" s="21">
        <v>32</v>
      </c>
      <c r="B36" s="102" t="s">
        <v>41</v>
      </c>
      <c r="C36" s="96">
        <v>11791.4</v>
      </c>
      <c r="D36" s="180">
        <v>5895.6</v>
      </c>
      <c r="E36" s="92">
        <v>5895.6</v>
      </c>
      <c r="F36" s="93">
        <f>E36/C36*100</f>
        <v>49.999151924283801</v>
      </c>
      <c r="G36" s="97">
        <f>E36/D36*100</f>
        <v>100</v>
      </c>
      <c r="H36" s="94">
        <f t="shared" si="2"/>
        <v>0</v>
      </c>
      <c r="I36" s="11"/>
      <c r="J36" s="89"/>
      <c r="K36" s="89"/>
    </row>
    <row r="37" spans="1:11" s="3" customFormat="1" ht="24.9" customHeight="1">
      <c r="A37" s="21">
        <v>33</v>
      </c>
      <c r="B37" s="102" t="s">
        <v>42</v>
      </c>
      <c r="C37" s="96">
        <v>5731.5</v>
      </c>
      <c r="D37" s="180">
        <v>2865.6000000000004</v>
      </c>
      <c r="E37" s="92">
        <v>2865.6000000000004</v>
      </c>
      <c r="F37" s="93">
        <f>E37/C37*100</f>
        <v>49.997382884061771</v>
      </c>
      <c r="G37" s="97">
        <f>E37/D37*100</f>
        <v>100</v>
      </c>
      <c r="H37" s="94">
        <f t="shared" si="2"/>
        <v>0</v>
      </c>
      <c r="I37" s="11"/>
      <c r="J37" s="89"/>
      <c r="K37" s="89"/>
    </row>
    <row r="38" spans="1:11" s="3" customFormat="1" ht="24.9" customHeight="1">
      <c r="A38" s="21">
        <v>34</v>
      </c>
      <c r="B38" s="102" t="s">
        <v>43</v>
      </c>
      <c r="C38" s="96"/>
      <c r="D38" s="180">
        <v>0</v>
      </c>
      <c r="E38" s="92">
        <v>0</v>
      </c>
      <c r="F38" s="93"/>
      <c r="G38" s="97"/>
      <c r="H38" s="94">
        <f t="shared" ref="H38:H69" si="3">E38-D38</f>
        <v>0</v>
      </c>
      <c r="I38" s="11"/>
      <c r="J38" s="89"/>
      <c r="K38" s="89"/>
    </row>
    <row r="39" spans="1:11" s="3" customFormat="1" ht="24.9" customHeight="1">
      <c r="A39" s="21">
        <v>35</v>
      </c>
      <c r="B39" s="102" t="s">
        <v>44</v>
      </c>
      <c r="C39" s="96">
        <v>14536.8</v>
      </c>
      <c r="D39" s="180">
        <v>7268.4000000000005</v>
      </c>
      <c r="E39" s="92">
        <v>7268.4000000000005</v>
      </c>
      <c r="F39" s="93">
        <f>E39/C39*100</f>
        <v>50.000000000000014</v>
      </c>
      <c r="G39" s="97">
        <f>E39/D39*100</f>
        <v>100</v>
      </c>
      <c r="H39" s="94">
        <f t="shared" si="3"/>
        <v>0</v>
      </c>
      <c r="I39" s="11"/>
      <c r="J39" s="89"/>
      <c r="K39" s="89"/>
    </row>
    <row r="40" spans="1:11" s="3" customFormat="1" ht="24.9" customHeight="1">
      <c r="A40" s="21">
        <v>36</v>
      </c>
      <c r="B40" s="102" t="s">
        <v>45</v>
      </c>
      <c r="C40" s="96">
        <v>36076.1</v>
      </c>
      <c r="D40" s="180">
        <v>18037.800000000003</v>
      </c>
      <c r="E40" s="92">
        <v>18037.800000000003</v>
      </c>
      <c r="F40" s="93">
        <f>E40/C40*100</f>
        <v>49.999307020437364</v>
      </c>
      <c r="G40" s="97">
        <f>E40/D40*100</f>
        <v>100</v>
      </c>
      <c r="H40" s="94">
        <f t="shared" si="3"/>
        <v>0</v>
      </c>
      <c r="I40" s="11"/>
      <c r="J40" s="89"/>
      <c r="K40" s="89"/>
    </row>
    <row r="41" spans="1:11" s="3" customFormat="1" ht="24.9" customHeight="1">
      <c r="A41" s="21">
        <v>37</v>
      </c>
      <c r="B41" s="102" t="s">
        <v>46</v>
      </c>
      <c r="C41" s="96">
        <v>28303.3</v>
      </c>
      <c r="D41" s="180">
        <v>14151.599999999999</v>
      </c>
      <c r="E41" s="92">
        <v>14151.599999999999</v>
      </c>
      <c r="F41" s="93">
        <f>E41/C41*100</f>
        <v>49.999823342154443</v>
      </c>
      <c r="G41" s="97">
        <f>E41/D41*100</f>
        <v>100</v>
      </c>
      <c r="H41" s="94">
        <f t="shared" si="3"/>
        <v>0</v>
      </c>
      <c r="I41" s="11"/>
      <c r="J41" s="89"/>
      <c r="K41" s="89"/>
    </row>
    <row r="42" spans="1:11" s="3" customFormat="1" ht="24.9" customHeight="1">
      <c r="A42" s="21">
        <v>38</v>
      </c>
      <c r="B42" s="102" t="s">
        <v>47</v>
      </c>
      <c r="C42" s="96">
        <v>413.3</v>
      </c>
      <c r="D42" s="180">
        <v>206.39999999999998</v>
      </c>
      <c r="E42" s="92">
        <v>206.39999999999998</v>
      </c>
      <c r="F42" s="93">
        <f>E42/C42*100</f>
        <v>49.939511250907323</v>
      </c>
      <c r="G42" s="97">
        <f>E42/D42*100</f>
        <v>100</v>
      </c>
      <c r="H42" s="94">
        <f t="shared" si="3"/>
        <v>0</v>
      </c>
      <c r="I42" s="11"/>
      <c r="J42" s="89"/>
      <c r="K42" s="89"/>
    </row>
    <row r="43" spans="1:11" s="3" customFormat="1" ht="24.9" customHeight="1">
      <c r="A43" s="21">
        <v>39</v>
      </c>
      <c r="B43" s="102" t="s">
        <v>48</v>
      </c>
      <c r="C43" s="96">
        <v>88567.2</v>
      </c>
      <c r="D43" s="180">
        <v>44283.600000000006</v>
      </c>
      <c r="E43" s="92">
        <v>44283.600000000006</v>
      </c>
      <c r="F43" s="93">
        <f>E43/C43*100</f>
        <v>50.000000000000014</v>
      </c>
      <c r="G43" s="97">
        <f>E43/D43*100</f>
        <v>100</v>
      </c>
      <c r="H43" s="94">
        <f t="shared" si="3"/>
        <v>0</v>
      </c>
      <c r="I43" s="11"/>
      <c r="J43" s="89"/>
      <c r="K43" s="89"/>
    </row>
    <row r="44" spans="1:11" s="3" customFormat="1" ht="24.9" customHeight="1">
      <c r="A44" s="21">
        <v>40</v>
      </c>
      <c r="B44" s="102" t="s">
        <v>49</v>
      </c>
      <c r="C44" s="96"/>
      <c r="D44" s="180">
        <v>0</v>
      </c>
      <c r="E44" s="92">
        <v>0</v>
      </c>
      <c r="F44" s="93"/>
      <c r="G44" s="97"/>
      <c r="H44" s="94">
        <f t="shared" si="3"/>
        <v>0</v>
      </c>
      <c r="I44" s="11"/>
      <c r="J44" s="89"/>
      <c r="K44" s="89"/>
    </row>
    <row r="45" spans="1:11" s="3" customFormat="1" ht="24.9" customHeight="1">
      <c r="A45" s="21">
        <v>41</v>
      </c>
      <c r="B45" s="102" t="s">
        <v>50</v>
      </c>
      <c r="C45" s="96">
        <v>15291.7</v>
      </c>
      <c r="D45" s="180">
        <v>7645.7999999999993</v>
      </c>
      <c r="E45" s="92">
        <v>7645.7999999999993</v>
      </c>
      <c r="F45" s="93">
        <f>E45/C45*100</f>
        <v>49.999673025235907</v>
      </c>
      <c r="G45" s="97">
        <f>E45/D45*100</f>
        <v>100</v>
      </c>
      <c r="H45" s="94">
        <f t="shared" si="3"/>
        <v>0</v>
      </c>
      <c r="I45" s="11"/>
      <c r="J45" s="89"/>
      <c r="K45" s="89"/>
    </row>
    <row r="46" spans="1:11" s="3" customFormat="1" ht="24.9" customHeight="1">
      <c r="A46" s="21">
        <v>42</v>
      </c>
      <c r="B46" s="102" t="s">
        <v>51</v>
      </c>
      <c r="C46" s="96">
        <v>22378</v>
      </c>
      <c r="D46" s="180">
        <v>11188.8</v>
      </c>
      <c r="E46" s="92">
        <v>11188.8</v>
      </c>
      <c r="F46" s="93">
        <f>E46/C46*100</f>
        <v>49.999106265081771</v>
      </c>
      <c r="G46" s="97">
        <f>E46/D46*100</f>
        <v>100</v>
      </c>
      <c r="H46" s="94">
        <f t="shared" si="3"/>
        <v>0</v>
      </c>
      <c r="I46" s="11"/>
      <c r="J46" s="89"/>
      <c r="K46" s="89"/>
    </row>
    <row r="47" spans="1:11" s="3" customFormat="1" ht="24.9" customHeight="1">
      <c r="A47" s="21">
        <v>43</v>
      </c>
      <c r="B47" s="102" t="s">
        <v>52</v>
      </c>
      <c r="C47" s="96">
        <v>1657.3</v>
      </c>
      <c r="D47" s="180">
        <v>828.59999999999991</v>
      </c>
      <c r="E47" s="92">
        <v>828.59999999999991</v>
      </c>
      <c r="F47" s="93">
        <f>E47/C47*100</f>
        <v>49.996983044711271</v>
      </c>
      <c r="G47" s="97">
        <f>E47/D47*100</f>
        <v>100</v>
      </c>
      <c r="H47" s="94">
        <f t="shared" si="3"/>
        <v>0</v>
      </c>
      <c r="I47" s="11"/>
      <c r="J47" s="89"/>
      <c r="K47" s="89"/>
    </row>
    <row r="48" spans="1:11" s="3" customFormat="1" ht="24.9" customHeight="1">
      <c r="A48" s="21">
        <v>44</v>
      </c>
      <c r="B48" s="102" t="s">
        <v>53</v>
      </c>
      <c r="C48" s="96"/>
      <c r="D48" s="180">
        <v>0</v>
      </c>
      <c r="E48" s="92">
        <v>0</v>
      </c>
      <c r="F48" s="93"/>
      <c r="G48" s="97"/>
      <c r="H48" s="94">
        <f t="shared" si="3"/>
        <v>0</v>
      </c>
      <c r="I48" s="11"/>
      <c r="J48" s="89"/>
      <c r="K48" s="89"/>
    </row>
    <row r="49" spans="1:11" s="3" customFormat="1" ht="24.9" customHeight="1">
      <c r="A49" s="21">
        <v>45</v>
      </c>
      <c r="B49" s="102" t="s">
        <v>54</v>
      </c>
      <c r="C49" s="96">
        <v>18485.400000000001</v>
      </c>
      <c r="D49" s="180">
        <v>9243</v>
      </c>
      <c r="E49" s="92">
        <v>9243</v>
      </c>
      <c r="F49" s="93">
        <f>E49/C49*100</f>
        <v>50.001622902398644</v>
      </c>
      <c r="G49" s="97">
        <f>E49/D49*100</f>
        <v>100</v>
      </c>
      <c r="H49" s="94">
        <f t="shared" si="3"/>
        <v>0</v>
      </c>
      <c r="I49" s="11"/>
      <c r="J49" s="89"/>
      <c r="K49" s="89"/>
    </row>
    <row r="50" spans="1:11" s="3" customFormat="1" ht="24.9" customHeight="1">
      <c r="A50" s="21">
        <v>46</v>
      </c>
      <c r="B50" s="102" t="s">
        <v>55</v>
      </c>
      <c r="C50" s="96">
        <v>14515.3</v>
      </c>
      <c r="D50" s="180">
        <v>7257.5999999999995</v>
      </c>
      <c r="E50" s="92">
        <v>7257.5999999999995</v>
      </c>
      <c r="F50" s="93">
        <f>E50/C50*100</f>
        <v>49.999655535882823</v>
      </c>
      <c r="G50" s="97">
        <f>E50/D50*100</f>
        <v>100</v>
      </c>
      <c r="H50" s="94">
        <f t="shared" si="3"/>
        <v>0</v>
      </c>
      <c r="I50" s="11"/>
      <c r="J50" s="89"/>
      <c r="K50" s="89"/>
    </row>
    <row r="51" spans="1:11" s="3" customFormat="1" ht="24.9" customHeight="1">
      <c r="A51" s="21">
        <v>47</v>
      </c>
      <c r="B51" s="102" t="s">
        <v>56</v>
      </c>
      <c r="C51" s="96">
        <v>13188.8</v>
      </c>
      <c r="D51" s="180">
        <v>6594.5999999999995</v>
      </c>
      <c r="E51" s="92">
        <v>6594.5999999999995</v>
      </c>
      <c r="F51" s="93">
        <f>E51/C51*100</f>
        <v>50.001516438189974</v>
      </c>
      <c r="G51" s="97">
        <f>E51/D51*100</f>
        <v>100</v>
      </c>
      <c r="H51" s="94">
        <f t="shared" si="3"/>
        <v>0</v>
      </c>
      <c r="I51" s="11"/>
      <c r="J51" s="89"/>
      <c r="K51" s="89"/>
    </row>
    <row r="52" spans="1:11" s="3" customFormat="1" ht="24.9" customHeight="1">
      <c r="A52" s="21">
        <v>48</v>
      </c>
      <c r="B52" s="102" t="s">
        <v>57</v>
      </c>
      <c r="C52" s="96"/>
      <c r="D52" s="180">
        <v>0</v>
      </c>
      <c r="E52" s="92">
        <v>0</v>
      </c>
      <c r="F52" s="93"/>
      <c r="G52" s="97"/>
      <c r="H52" s="94">
        <f t="shared" si="3"/>
        <v>0</v>
      </c>
      <c r="I52" s="11"/>
      <c r="J52" s="89"/>
      <c r="K52" s="89"/>
    </row>
    <row r="53" spans="1:11" s="3" customFormat="1" ht="24.9" customHeight="1">
      <c r="A53" s="21">
        <v>49</v>
      </c>
      <c r="B53" s="102" t="s">
        <v>58</v>
      </c>
      <c r="C53" s="96"/>
      <c r="D53" s="180">
        <v>0</v>
      </c>
      <c r="E53" s="92">
        <v>0</v>
      </c>
      <c r="F53" s="93"/>
      <c r="G53" s="97"/>
      <c r="H53" s="94">
        <f t="shared" si="3"/>
        <v>0</v>
      </c>
      <c r="I53" s="11"/>
      <c r="J53" s="89"/>
      <c r="K53" s="89"/>
    </row>
    <row r="54" spans="1:11" s="3" customFormat="1" ht="24.9" customHeight="1">
      <c r="A54" s="21">
        <v>50</v>
      </c>
      <c r="B54" s="102" t="s">
        <v>59</v>
      </c>
      <c r="C54" s="96">
        <v>11348.8</v>
      </c>
      <c r="D54" s="180">
        <v>5674.2000000000007</v>
      </c>
      <c r="E54" s="92">
        <v>5674.2000000000007</v>
      </c>
      <c r="F54" s="93">
        <f>E54/C54*100</f>
        <v>49.998237699140006</v>
      </c>
      <c r="G54" s="97">
        <f>E54/D54*100</f>
        <v>100</v>
      </c>
      <c r="H54" s="94">
        <f t="shared" si="3"/>
        <v>0</v>
      </c>
      <c r="I54" s="11"/>
      <c r="J54" s="89"/>
      <c r="K54" s="89"/>
    </row>
    <row r="55" spans="1:11" s="3" customFormat="1" ht="24.9" customHeight="1">
      <c r="A55" s="21">
        <v>51</v>
      </c>
      <c r="B55" s="102" t="s">
        <v>60</v>
      </c>
      <c r="C55" s="96">
        <v>1532.6</v>
      </c>
      <c r="D55" s="180">
        <v>766.2</v>
      </c>
      <c r="E55" s="92">
        <v>766.2</v>
      </c>
      <c r="F55" s="93">
        <f>E55/C55*100</f>
        <v>49.993475140284488</v>
      </c>
      <c r="G55" s="97">
        <f>E55/D55*100</f>
        <v>100</v>
      </c>
      <c r="H55" s="94">
        <f t="shared" si="3"/>
        <v>0</v>
      </c>
      <c r="I55" s="11"/>
      <c r="J55" s="89"/>
      <c r="K55" s="89"/>
    </row>
    <row r="56" spans="1:11" s="3" customFormat="1" ht="24.9" customHeight="1">
      <c r="A56" s="21">
        <v>52</v>
      </c>
      <c r="B56" s="102" t="s">
        <v>61</v>
      </c>
      <c r="C56" s="96">
        <v>19416.8</v>
      </c>
      <c r="D56" s="180">
        <v>9708.5999999999985</v>
      </c>
      <c r="E56" s="92">
        <v>9708.5999999999985</v>
      </c>
      <c r="F56" s="93">
        <f>E56/C56*100</f>
        <v>50.00103003584524</v>
      </c>
      <c r="G56" s="97">
        <f>E56/D56*100</f>
        <v>100</v>
      </c>
      <c r="H56" s="94">
        <f t="shared" si="3"/>
        <v>0</v>
      </c>
      <c r="I56" s="11"/>
      <c r="J56" s="89"/>
      <c r="K56" s="89"/>
    </row>
    <row r="57" spans="1:11" s="3" customFormat="1" ht="24.9" customHeight="1">
      <c r="A57" s="21">
        <v>53</v>
      </c>
      <c r="B57" s="102" t="s">
        <v>62</v>
      </c>
      <c r="C57" s="96"/>
      <c r="D57" s="180">
        <v>0</v>
      </c>
      <c r="E57" s="92">
        <v>0</v>
      </c>
      <c r="F57" s="93"/>
      <c r="G57" s="97"/>
      <c r="H57" s="94">
        <f t="shared" si="3"/>
        <v>0</v>
      </c>
      <c r="I57" s="11"/>
      <c r="J57" s="89"/>
      <c r="K57" s="89"/>
    </row>
    <row r="58" spans="1:11" s="3" customFormat="1" ht="24.9" customHeight="1">
      <c r="A58" s="21">
        <v>54</v>
      </c>
      <c r="B58" s="102" t="s">
        <v>63</v>
      </c>
      <c r="C58" s="96">
        <v>7895.6</v>
      </c>
      <c r="D58" s="180">
        <v>3948</v>
      </c>
      <c r="E58" s="92">
        <v>3948</v>
      </c>
      <c r="F58" s="93">
        <f>E58/C58*100</f>
        <v>50.002533056385836</v>
      </c>
      <c r="G58" s="97">
        <f>E58/D58*100</f>
        <v>100</v>
      </c>
      <c r="H58" s="94">
        <f t="shared" si="3"/>
        <v>0</v>
      </c>
      <c r="I58" s="11"/>
      <c r="J58" s="89"/>
      <c r="K58" s="89"/>
    </row>
    <row r="59" spans="1:11" s="3" customFormat="1" ht="24.9" customHeight="1">
      <c r="A59" s="21">
        <v>55</v>
      </c>
      <c r="B59" s="102" t="s">
        <v>64</v>
      </c>
      <c r="C59" s="96"/>
      <c r="D59" s="180">
        <v>0</v>
      </c>
      <c r="E59" s="92">
        <v>0</v>
      </c>
      <c r="F59" s="93"/>
      <c r="G59" s="97"/>
      <c r="H59" s="94">
        <f t="shared" si="3"/>
        <v>0</v>
      </c>
      <c r="I59" s="11"/>
      <c r="J59" s="89"/>
      <c r="K59" s="89"/>
    </row>
    <row r="60" spans="1:11" s="3" customFormat="1" ht="24.9" customHeight="1">
      <c r="A60" s="21">
        <v>56</v>
      </c>
      <c r="B60" s="102" t="s">
        <v>65</v>
      </c>
      <c r="C60" s="96">
        <v>18395.2</v>
      </c>
      <c r="D60" s="180">
        <v>9197.4000000000015</v>
      </c>
      <c r="E60" s="92">
        <v>9197.4000000000015</v>
      </c>
      <c r="F60" s="93">
        <f>E60/C60*100</f>
        <v>49.998912759850398</v>
      </c>
      <c r="G60" s="97">
        <f>E60/D60*100</f>
        <v>100</v>
      </c>
      <c r="H60" s="94">
        <f t="shared" si="3"/>
        <v>0</v>
      </c>
      <c r="I60" s="11"/>
      <c r="J60" s="89"/>
      <c r="K60" s="89"/>
    </row>
    <row r="61" spans="1:11" s="3" customFormat="1" ht="24.9" customHeight="1">
      <c r="A61" s="21">
        <v>57</v>
      </c>
      <c r="B61" s="102" t="s">
        <v>66</v>
      </c>
      <c r="C61" s="96">
        <v>13093.1</v>
      </c>
      <c r="D61" s="180">
        <v>6546.5999999999995</v>
      </c>
      <c r="E61" s="92">
        <v>6546.5999999999995</v>
      </c>
      <c r="F61" s="93">
        <f>E61/C61*100</f>
        <v>50.000381880532487</v>
      </c>
      <c r="G61" s="97">
        <f>E61/D61*100</f>
        <v>100</v>
      </c>
      <c r="H61" s="94">
        <f t="shared" si="3"/>
        <v>0</v>
      </c>
      <c r="I61" s="11"/>
      <c r="J61" s="89"/>
      <c r="K61" s="89"/>
    </row>
    <row r="62" spans="1:11" s="3" customFormat="1" ht="24.9" customHeight="1">
      <c r="A62" s="21">
        <v>58</v>
      </c>
      <c r="B62" s="102" t="s">
        <v>67</v>
      </c>
      <c r="C62" s="96">
        <v>9473</v>
      </c>
      <c r="D62" s="180">
        <v>4736.3999999999996</v>
      </c>
      <c r="E62" s="92">
        <v>4736.3999999999996</v>
      </c>
      <c r="F62" s="93">
        <f>E62/C62*100</f>
        <v>49.99894436820437</v>
      </c>
      <c r="G62" s="97">
        <f>E62/D62*100</f>
        <v>100</v>
      </c>
      <c r="H62" s="94">
        <f t="shared" si="3"/>
        <v>0</v>
      </c>
      <c r="I62" s="11"/>
      <c r="J62" s="89"/>
      <c r="K62" s="89"/>
    </row>
    <row r="63" spans="1:11" s="3" customFormat="1" ht="24.9" customHeight="1">
      <c r="A63" s="21">
        <v>59</v>
      </c>
      <c r="B63" s="102" t="s">
        <v>68</v>
      </c>
      <c r="C63" s="96"/>
      <c r="D63" s="180">
        <v>0</v>
      </c>
      <c r="E63" s="92">
        <v>0</v>
      </c>
      <c r="F63" s="93"/>
      <c r="G63" s="97"/>
      <c r="H63" s="94">
        <f t="shared" si="3"/>
        <v>0</v>
      </c>
      <c r="I63" s="11"/>
      <c r="J63" s="89"/>
      <c r="K63" s="89"/>
    </row>
    <row r="64" spans="1:11" s="3" customFormat="1" ht="24.9" customHeight="1">
      <c r="A64" s="21">
        <v>60</v>
      </c>
      <c r="B64" s="102" t="s">
        <v>69</v>
      </c>
      <c r="C64" s="96">
        <v>22649.200000000001</v>
      </c>
      <c r="D64" s="180">
        <v>11324.400000000001</v>
      </c>
      <c r="E64" s="92">
        <v>11324.400000000001</v>
      </c>
      <c r="F64" s="93">
        <f>E64/C64*100</f>
        <v>49.99911696660368</v>
      </c>
      <c r="G64" s="97">
        <f>E64/D64*100</f>
        <v>100</v>
      </c>
      <c r="H64" s="94">
        <f t="shared" si="3"/>
        <v>0</v>
      </c>
      <c r="I64" s="11"/>
      <c r="J64" s="89"/>
      <c r="K64" s="89"/>
    </row>
    <row r="65" spans="1:129" s="3" customFormat="1" ht="24.9" customHeight="1">
      <c r="A65" s="21">
        <v>61</v>
      </c>
      <c r="B65" s="102" t="s">
        <v>70</v>
      </c>
      <c r="C65" s="96">
        <v>19455.5</v>
      </c>
      <c r="D65" s="180">
        <v>9727.7999999999993</v>
      </c>
      <c r="E65" s="92">
        <v>9727.7999999999993</v>
      </c>
      <c r="F65" s="93">
        <f>E65/C65*100</f>
        <v>50.000256996736134</v>
      </c>
      <c r="G65" s="97">
        <f>E65/D65*100</f>
        <v>100</v>
      </c>
      <c r="H65" s="94">
        <f t="shared" si="3"/>
        <v>0</v>
      </c>
      <c r="I65" s="11"/>
      <c r="J65" s="89"/>
      <c r="K65" s="89"/>
    </row>
    <row r="66" spans="1:129" s="3" customFormat="1" ht="24.9" customHeight="1">
      <c r="A66" s="21">
        <v>62</v>
      </c>
      <c r="B66" s="102" t="s">
        <v>71</v>
      </c>
      <c r="C66" s="96"/>
      <c r="D66" s="180">
        <v>0</v>
      </c>
      <c r="E66" s="92">
        <v>0</v>
      </c>
      <c r="F66" s="93"/>
      <c r="G66" s="97"/>
      <c r="H66" s="94">
        <f t="shared" si="3"/>
        <v>0</v>
      </c>
      <c r="I66" s="11"/>
      <c r="J66" s="89"/>
      <c r="K66" s="89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  <c r="AY66" s="103"/>
      <c r="AZ66" s="103"/>
      <c r="BA66" s="103"/>
      <c r="BB66" s="103"/>
      <c r="BC66" s="103"/>
      <c r="BD66" s="103"/>
      <c r="BE66" s="103"/>
      <c r="BF66" s="103"/>
      <c r="BG66" s="103"/>
      <c r="BH66" s="103"/>
      <c r="BI66" s="103"/>
      <c r="BJ66" s="103"/>
      <c r="BK66" s="103"/>
      <c r="BL66" s="103"/>
      <c r="BM66" s="103"/>
      <c r="BN66" s="103"/>
      <c r="BO66" s="103"/>
      <c r="BP66" s="103"/>
      <c r="BQ66" s="103"/>
      <c r="BR66" s="103"/>
      <c r="BS66" s="103"/>
      <c r="BT66" s="103"/>
      <c r="BU66" s="103"/>
      <c r="BV66" s="103"/>
      <c r="BW66" s="103"/>
      <c r="BX66" s="103"/>
      <c r="BY66" s="103"/>
      <c r="BZ66" s="103"/>
      <c r="CA66" s="103"/>
      <c r="CB66" s="103"/>
      <c r="CC66" s="103"/>
      <c r="CD66" s="103"/>
      <c r="CE66" s="103"/>
      <c r="CF66" s="103"/>
      <c r="CG66" s="103"/>
      <c r="CH66" s="103"/>
      <c r="CI66" s="103"/>
      <c r="CJ66" s="103"/>
      <c r="CK66" s="103"/>
      <c r="CL66" s="103"/>
      <c r="CM66" s="103"/>
      <c r="CN66" s="103"/>
      <c r="CO66" s="103"/>
      <c r="CP66" s="103"/>
      <c r="CQ66" s="103"/>
      <c r="CR66" s="103"/>
      <c r="CS66" s="103"/>
      <c r="CT66" s="103"/>
      <c r="CU66" s="103"/>
      <c r="CV66" s="103"/>
      <c r="CW66" s="103"/>
      <c r="CX66" s="103"/>
      <c r="CY66" s="103"/>
      <c r="CZ66" s="103"/>
      <c r="DA66" s="103"/>
      <c r="DB66" s="103"/>
      <c r="DC66" s="103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  <c r="DQ66" s="103"/>
      <c r="DR66" s="103"/>
      <c r="DS66" s="103"/>
      <c r="DT66" s="103"/>
      <c r="DU66" s="103"/>
      <c r="DV66" s="103"/>
      <c r="DW66" s="103"/>
      <c r="DX66" s="103"/>
      <c r="DY66" s="103"/>
    </row>
    <row r="67" spans="1:129" s="3" customFormat="1" ht="24.9" customHeight="1">
      <c r="A67" s="21">
        <v>63</v>
      </c>
      <c r="B67" s="102" t="s">
        <v>72</v>
      </c>
      <c r="C67" s="96"/>
      <c r="D67" s="180">
        <v>0</v>
      </c>
      <c r="E67" s="92">
        <v>0</v>
      </c>
      <c r="F67" s="93"/>
      <c r="G67" s="97"/>
      <c r="H67" s="94">
        <f t="shared" si="3"/>
        <v>0</v>
      </c>
      <c r="I67" s="11"/>
      <c r="J67" s="89"/>
      <c r="K67" s="89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  <c r="AY67" s="103"/>
      <c r="AZ67" s="103"/>
      <c r="BA67" s="103"/>
      <c r="BB67" s="103"/>
      <c r="BC67" s="103"/>
      <c r="BD67" s="103"/>
      <c r="BE67" s="103"/>
      <c r="BF67" s="103"/>
      <c r="BG67" s="103"/>
      <c r="BH67" s="103"/>
      <c r="BI67" s="103"/>
      <c r="BJ67" s="103"/>
      <c r="BK67" s="103"/>
      <c r="BL67" s="103"/>
      <c r="BM67" s="103"/>
      <c r="BN67" s="103"/>
      <c r="BO67" s="103"/>
      <c r="BP67" s="103"/>
      <c r="BQ67" s="103"/>
      <c r="BR67" s="103"/>
      <c r="BS67" s="103"/>
      <c r="BT67" s="103"/>
      <c r="BU67" s="103"/>
      <c r="BV67" s="103"/>
      <c r="BW67" s="103"/>
      <c r="BX67" s="103"/>
      <c r="BY67" s="103"/>
      <c r="BZ67" s="103"/>
      <c r="CA67" s="103"/>
      <c r="CB67" s="103"/>
      <c r="CC67" s="103"/>
      <c r="CD67" s="103"/>
      <c r="CE67" s="103"/>
      <c r="CF67" s="103"/>
      <c r="CG67" s="103"/>
      <c r="CH67" s="103"/>
      <c r="CI67" s="103"/>
      <c r="CJ67" s="103"/>
      <c r="CK67" s="103"/>
      <c r="CL67" s="103"/>
      <c r="CM67" s="103"/>
      <c r="CN67" s="103"/>
      <c r="CO67" s="103"/>
      <c r="CP67" s="103"/>
      <c r="CQ67" s="103"/>
      <c r="CR67" s="103"/>
      <c r="CS67" s="103"/>
      <c r="CT67" s="103"/>
      <c r="CU67" s="103"/>
      <c r="CV67" s="103"/>
      <c r="CW67" s="103"/>
      <c r="CX67" s="103"/>
      <c r="CY67" s="103"/>
      <c r="CZ67" s="103"/>
      <c r="DA67" s="103"/>
      <c r="DB67" s="103"/>
      <c r="DC67" s="103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  <c r="DQ67" s="103"/>
      <c r="DR67" s="103"/>
      <c r="DS67" s="103"/>
      <c r="DT67" s="103"/>
      <c r="DU67" s="103"/>
      <c r="DV67" s="103"/>
      <c r="DW67" s="103"/>
      <c r="DX67" s="103"/>
      <c r="DY67" s="103"/>
    </row>
    <row r="68" spans="1:129" s="3" customFormat="1" ht="24.9" customHeight="1">
      <c r="A68" s="21">
        <v>64</v>
      </c>
      <c r="B68" s="102" t="s">
        <v>73</v>
      </c>
      <c r="C68" s="96">
        <v>6111</v>
      </c>
      <c r="D68" s="180">
        <v>3055.8</v>
      </c>
      <c r="E68" s="92">
        <v>3055.8</v>
      </c>
      <c r="F68" s="93">
        <f>E68/C68*100</f>
        <v>50.004909180166912</v>
      </c>
      <c r="G68" s="97">
        <f>E68/D68*100</f>
        <v>100</v>
      </c>
      <c r="H68" s="94">
        <f t="shared" si="3"/>
        <v>0</v>
      </c>
      <c r="I68" s="11"/>
      <c r="J68" s="89"/>
      <c r="K68" s="89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  <c r="AY68" s="103"/>
      <c r="AZ68" s="103"/>
      <c r="BA68" s="103"/>
      <c r="BB68" s="103"/>
      <c r="BC68" s="103"/>
      <c r="BD68" s="103"/>
      <c r="BE68" s="103"/>
      <c r="BF68" s="103"/>
      <c r="BG68" s="103"/>
      <c r="BH68" s="103"/>
      <c r="BI68" s="103"/>
      <c r="BJ68" s="103"/>
      <c r="BK68" s="103"/>
      <c r="BL68" s="103"/>
      <c r="BM68" s="103"/>
      <c r="BN68" s="103"/>
      <c r="BO68" s="103"/>
      <c r="BP68" s="103"/>
      <c r="BQ68" s="103"/>
      <c r="BR68" s="103"/>
      <c r="BS68" s="103"/>
      <c r="BT68" s="103"/>
      <c r="BU68" s="103"/>
      <c r="BV68" s="103"/>
      <c r="BW68" s="103"/>
      <c r="BX68" s="103"/>
      <c r="BY68" s="103"/>
      <c r="BZ68" s="103"/>
      <c r="CA68" s="103"/>
      <c r="CB68" s="103"/>
      <c r="CC68" s="103"/>
      <c r="CD68" s="103"/>
      <c r="CE68" s="103"/>
      <c r="CF68" s="103"/>
      <c r="CG68" s="103"/>
      <c r="CH68" s="103"/>
      <c r="CI68" s="103"/>
      <c r="CJ68" s="103"/>
      <c r="CK68" s="103"/>
      <c r="CL68" s="103"/>
      <c r="CM68" s="103"/>
      <c r="CN68" s="103"/>
      <c r="CO68" s="103"/>
      <c r="CP68" s="103"/>
      <c r="CQ68" s="103"/>
      <c r="CR68" s="103"/>
      <c r="CS68" s="103"/>
      <c r="CT68" s="103"/>
      <c r="CU68" s="103"/>
      <c r="CV68" s="103"/>
      <c r="CW68" s="103"/>
      <c r="CX68" s="103"/>
      <c r="CY68" s="103"/>
      <c r="CZ68" s="103"/>
      <c r="DA68" s="103"/>
      <c r="DB68" s="103"/>
      <c r="DC68" s="103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  <c r="DQ68" s="103"/>
      <c r="DR68" s="103"/>
      <c r="DS68" s="103"/>
      <c r="DT68" s="103"/>
      <c r="DU68" s="103"/>
      <c r="DV68" s="103"/>
      <c r="DW68" s="103"/>
      <c r="DX68" s="103"/>
      <c r="DY68" s="103"/>
    </row>
    <row r="69" spans="1:129" s="3" customFormat="1" ht="24.9" customHeight="1">
      <c r="A69" s="21">
        <v>65</v>
      </c>
      <c r="B69" s="102" t="s">
        <v>74</v>
      </c>
      <c r="C69" s="96"/>
      <c r="D69" s="180">
        <v>0</v>
      </c>
      <c r="E69" s="92">
        <v>0</v>
      </c>
      <c r="F69" s="93"/>
      <c r="G69" s="97"/>
      <c r="H69" s="94">
        <f t="shared" si="3"/>
        <v>0</v>
      </c>
      <c r="I69" s="11"/>
      <c r="J69" s="89"/>
      <c r="K69" s="89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  <c r="AY69" s="103"/>
      <c r="AZ69" s="103"/>
      <c r="BA69" s="103"/>
      <c r="BB69" s="103"/>
      <c r="BC69" s="103"/>
      <c r="BD69" s="103"/>
      <c r="BE69" s="103"/>
      <c r="BF69" s="103"/>
      <c r="BG69" s="103"/>
      <c r="BH69" s="103"/>
      <c r="BI69" s="103"/>
      <c r="BJ69" s="103"/>
      <c r="BK69" s="103"/>
      <c r="BL69" s="103"/>
      <c r="BM69" s="103"/>
      <c r="BN69" s="103"/>
      <c r="BO69" s="103"/>
      <c r="BP69" s="103"/>
      <c r="BQ69" s="103"/>
      <c r="BR69" s="103"/>
      <c r="BS69" s="103"/>
      <c r="BT69" s="103"/>
      <c r="BU69" s="103"/>
      <c r="BV69" s="103"/>
      <c r="BW69" s="103"/>
      <c r="BX69" s="103"/>
      <c r="BY69" s="103"/>
      <c r="BZ69" s="103"/>
      <c r="CA69" s="103"/>
      <c r="CB69" s="103"/>
      <c r="CC69" s="103"/>
      <c r="CD69" s="103"/>
      <c r="CE69" s="103"/>
      <c r="CF69" s="103"/>
      <c r="CG69" s="103"/>
      <c r="CH69" s="103"/>
      <c r="CI69" s="103"/>
      <c r="CJ69" s="103"/>
      <c r="CK69" s="103"/>
      <c r="CL69" s="103"/>
      <c r="CM69" s="103"/>
      <c r="CN69" s="103"/>
      <c r="CO69" s="103"/>
      <c r="CP69" s="103"/>
      <c r="CQ69" s="103"/>
      <c r="CR69" s="103"/>
      <c r="CS69" s="103"/>
      <c r="CT69" s="103"/>
      <c r="CU69" s="103"/>
      <c r="CV69" s="103"/>
      <c r="CW69" s="103"/>
      <c r="CX69" s="103"/>
      <c r="CY69" s="103"/>
      <c r="CZ69" s="103"/>
      <c r="DA69" s="103"/>
      <c r="DB69" s="103"/>
      <c r="DC69" s="103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  <c r="DQ69" s="103"/>
      <c r="DR69" s="103"/>
      <c r="DS69" s="103"/>
      <c r="DT69" s="103"/>
      <c r="DU69" s="103"/>
      <c r="DV69" s="103"/>
      <c r="DW69" s="103"/>
      <c r="DX69" s="103"/>
      <c r="DY69" s="103"/>
    </row>
    <row r="70" spans="1:129" s="105" customFormat="1" ht="24.9" customHeight="1">
      <c r="A70" s="21">
        <v>66</v>
      </c>
      <c r="B70" s="102" t="s">
        <v>75</v>
      </c>
      <c r="C70" s="96">
        <v>20212.5</v>
      </c>
      <c r="D70" s="180">
        <v>10106.400000000001</v>
      </c>
      <c r="E70" s="92">
        <v>10106.400000000001</v>
      </c>
      <c r="F70" s="93">
        <f>E70/C70*100</f>
        <v>50.00074211502784</v>
      </c>
      <c r="G70" s="97">
        <f>E70/D70*100</f>
        <v>100</v>
      </c>
      <c r="H70" s="94">
        <f t="shared" ref="H70:H79" si="4">E70-D70</f>
        <v>0</v>
      </c>
      <c r="I70" s="11"/>
      <c r="J70" s="104"/>
      <c r="K70" s="89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03"/>
      <c r="AV70" s="103"/>
      <c r="AW70" s="103"/>
      <c r="AX70" s="103"/>
      <c r="AY70" s="103"/>
      <c r="AZ70" s="103"/>
      <c r="BA70" s="103"/>
      <c r="BB70" s="103"/>
      <c r="BC70" s="103"/>
      <c r="BD70" s="103"/>
      <c r="BE70" s="103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 s="103"/>
      <c r="BT70" s="103"/>
      <c r="BU70" s="103"/>
      <c r="BV70" s="103"/>
      <c r="BW70" s="103"/>
      <c r="BX70" s="103"/>
      <c r="BY70" s="103"/>
      <c r="BZ70" s="103"/>
      <c r="CA70" s="103"/>
      <c r="CB70" s="103"/>
      <c r="CC70" s="103"/>
      <c r="CD70" s="103"/>
      <c r="CE70" s="103"/>
      <c r="CF70" s="103"/>
      <c r="CG70" s="103"/>
      <c r="CH70" s="103"/>
      <c r="CI70" s="103"/>
      <c r="CJ70" s="103"/>
      <c r="CK70" s="103"/>
      <c r="CL70" s="103"/>
      <c r="CM70" s="103"/>
      <c r="CN70" s="103"/>
      <c r="CO70" s="103"/>
      <c r="CP70" s="103"/>
      <c r="CQ70" s="103"/>
      <c r="CR70" s="103"/>
      <c r="CS70" s="103"/>
      <c r="CT70" s="103"/>
      <c r="CU70" s="103"/>
      <c r="CV70" s="103"/>
      <c r="CW70" s="103"/>
      <c r="CX70" s="103"/>
      <c r="CY70" s="103"/>
      <c r="CZ70" s="103"/>
      <c r="DA70" s="103"/>
      <c r="DB70" s="103"/>
      <c r="DC70" s="103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  <c r="DQ70" s="103"/>
      <c r="DR70" s="103"/>
      <c r="DS70" s="103"/>
      <c r="DT70" s="103"/>
      <c r="DU70" s="103"/>
      <c r="DV70" s="103"/>
      <c r="DW70" s="103"/>
      <c r="DX70" s="103"/>
      <c r="DY70" s="103"/>
    </row>
    <row r="71" spans="1:129" s="105" customFormat="1" ht="24.9" customHeight="1">
      <c r="A71" s="21">
        <v>67</v>
      </c>
      <c r="B71" s="102" t="s">
        <v>76</v>
      </c>
      <c r="C71" s="96"/>
      <c r="D71" s="180">
        <v>0</v>
      </c>
      <c r="E71" s="92">
        <v>0</v>
      </c>
      <c r="F71" s="93"/>
      <c r="G71" s="97"/>
      <c r="H71" s="94">
        <f t="shared" si="4"/>
        <v>0</v>
      </c>
      <c r="I71" s="11"/>
      <c r="J71" s="104"/>
      <c r="K71" s="89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03"/>
      <c r="AV71" s="103"/>
      <c r="AW71" s="103"/>
      <c r="AX71" s="103"/>
      <c r="AY71" s="103"/>
      <c r="AZ71" s="103"/>
      <c r="BA71" s="103"/>
      <c r="BB71" s="103"/>
      <c r="BC71" s="103"/>
      <c r="BD71" s="103"/>
      <c r="BE71" s="103"/>
      <c r="BF71" s="103"/>
      <c r="BG71" s="103"/>
      <c r="BH71" s="103"/>
      <c r="BI71" s="103"/>
      <c r="BJ71" s="103"/>
      <c r="BK71" s="103"/>
      <c r="BL71" s="103"/>
      <c r="BM71" s="103"/>
      <c r="BN71" s="103"/>
      <c r="BO71" s="103"/>
      <c r="BP71" s="103"/>
      <c r="BQ71" s="103"/>
      <c r="BR71" s="103"/>
      <c r="BS71" s="103"/>
      <c r="BT71" s="103"/>
      <c r="BU71" s="103"/>
      <c r="BV71" s="103"/>
      <c r="BW71" s="103"/>
      <c r="BX71" s="103"/>
      <c r="BY71" s="103"/>
      <c r="BZ71" s="103"/>
      <c r="CA71" s="103"/>
      <c r="CB71" s="103"/>
      <c r="CC71" s="103"/>
      <c r="CD71" s="103"/>
      <c r="CE71" s="103"/>
      <c r="CF71" s="103"/>
      <c r="CG71" s="103"/>
      <c r="CH71" s="103"/>
      <c r="CI71" s="103"/>
      <c r="CJ71" s="103"/>
      <c r="CK71" s="103"/>
      <c r="CL71" s="103"/>
      <c r="CM71" s="103"/>
      <c r="CN71" s="103"/>
      <c r="CO71" s="103"/>
      <c r="CP71" s="103"/>
      <c r="CQ71" s="103"/>
      <c r="CR71" s="103"/>
      <c r="CS71" s="103"/>
      <c r="CT71" s="103"/>
      <c r="CU71" s="103"/>
      <c r="CV71" s="103"/>
      <c r="CW71" s="103"/>
      <c r="CX71" s="103"/>
      <c r="CY71" s="103"/>
      <c r="CZ71" s="103"/>
      <c r="DA71" s="103"/>
      <c r="DB71" s="103"/>
      <c r="DC71" s="103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  <c r="DQ71" s="103"/>
      <c r="DR71" s="103"/>
      <c r="DS71" s="103"/>
      <c r="DT71" s="103"/>
      <c r="DU71" s="103"/>
      <c r="DV71" s="103"/>
      <c r="DW71" s="103"/>
      <c r="DX71" s="103"/>
      <c r="DY71" s="103"/>
    </row>
    <row r="72" spans="1:129" s="105" customFormat="1" ht="24.9" customHeight="1">
      <c r="A72" s="21">
        <v>68</v>
      </c>
      <c r="B72" s="102" t="s">
        <v>77</v>
      </c>
      <c r="C72" s="96">
        <v>32419.8</v>
      </c>
      <c r="D72" s="180">
        <v>16210.199999999999</v>
      </c>
      <c r="E72" s="92">
        <v>16210.199999999999</v>
      </c>
      <c r="F72" s="93">
        <f>E72/C72*100</f>
        <v>50.000925360427885</v>
      </c>
      <c r="G72" s="97">
        <f>E72/D72*100</f>
        <v>100</v>
      </c>
      <c r="H72" s="94">
        <f t="shared" si="4"/>
        <v>0</v>
      </c>
      <c r="I72" s="11"/>
      <c r="J72" s="104"/>
      <c r="K72" s="89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  <c r="AW72" s="103"/>
      <c r="AX72" s="103"/>
      <c r="AY72" s="103"/>
      <c r="AZ72" s="103"/>
      <c r="BA72" s="103"/>
      <c r="BB72" s="103"/>
      <c r="BC72" s="103"/>
      <c r="BD72" s="103"/>
      <c r="BE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 s="103"/>
      <c r="BT72" s="103"/>
      <c r="BU72" s="103"/>
      <c r="BV72" s="103"/>
      <c r="BW72" s="103"/>
      <c r="BX72" s="103"/>
      <c r="BY72" s="103"/>
      <c r="BZ72" s="103"/>
      <c r="CA72" s="103"/>
      <c r="CB72" s="103"/>
      <c r="CC72" s="103"/>
      <c r="CD72" s="103"/>
      <c r="CE72" s="103"/>
      <c r="CF72" s="103"/>
      <c r="CG72" s="103"/>
      <c r="CH72" s="103"/>
      <c r="CI72" s="103"/>
      <c r="CJ72" s="103"/>
      <c r="CK72" s="103"/>
      <c r="CL72" s="103"/>
      <c r="CM72" s="103"/>
      <c r="CN72" s="103"/>
      <c r="CO72" s="103"/>
      <c r="CP72" s="103"/>
      <c r="CQ72" s="103"/>
      <c r="CR72" s="103"/>
      <c r="CS72" s="103"/>
      <c r="CT72" s="103"/>
      <c r="CU72" s="103"/>
      <c r="CV72" s="103"/>
      <c r="CW72" s="103"/>
      <c r="CX72" s="103"/>
      <c r="CY72" s="103"/>
      <c r="CZ72" s="103"/>
      <c r="DA72" s="103"/>
      <c r="DB72" s="103"/>
      <c r="DC72" s="103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  <c r="DQ72" s="103"/>
      <c r="DR72" s="103"/>
      <c r="DS72" s="103"/>
      <c r="DT72" s="103"/>
      <c r="DU72" s="103"/>
      <c r="DV72" s="103"/>
      <c r="DW72" s="103"/>
      <c r="DX72" s="103"/>
      <c r="DY72" s="103"/>
    </row>
    <row r="73" spans="1:129" s="105" customFormat="1" ht="24.9" customHeight="1">
      <c r="A73" s="21">
        <v>69</v>
      </c>
      <c r="B73" s="102" t="s">
        <v>78</v>
      </c>
      <c r="C73" s="96">
        <v>31359</v>
      </c>
      <c r="D73" s="180">
        <v>15679.800000000001</v>
      </c>
      <c r="E73" s="92">
        <v>15679.800000000001</v>
      </c>
      <c r="F73" s="93">
        <f>E73/C73*100</f>
        <v>50.000956663158902</v>
      </c>
      <c r="G73" s="97">
        <f>E73/D73*100</f>
        <v>100</v>
      </c>
      <c r="H73" s="94">
        <f t="shared" si="4"/>
        <v>0</v>
      </c>
      <c r="I73" s="11"/>
      <c r="J73" s="104"/>
      <c r="K73" s="89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03"/>
      <c r="AV73" s="103"/>
      <c r="AW73" s="103"/>
      <c r="AX73" s="103"/>
      <c r="AY73" s="103"/>
      <c r="AZ73" s="103"/>
      <c r="BA73" s="103"/>
      <c r="BB73" s="103"/>
      <c r="BC73" s="103"/>
      <c r="BD73" s="103"/>
      <c r="BE73" s="103"/>
      <c r="BF73" s="103"/>
      <c r="BG73" s="103"/>
      <c r="BH73" s="103"/>
      <c r="BI73" s="103"/>
      <c r="BJ73" s="103"/>
      <c r="BK73" s="103"/>
      <c r="BL73" s="103"/>
      <c r="BM73" s="103"/>
      <c r="BN73" s="103"/>
      <c r="BO73" s="103"/>
      <c r="BP73" s="103"/>
      <c r="BQ73" s="103"/>
      <c r="BR73" s="103"/>
      <c r="BS73" s="103"/>
      <c r="BT73" s="103"/>
      <c r="BU73" s="103"/>
      <c r="BV73" s="103"/>
      <c r="BW73" s="103"/>
      <c r="BX73" s="103"/>
      <c r="BY73" s="103"/>
      <c r="BZ73" s="103"/>
      <c r="CA73" s="103"/>
      <c r="CB73" s="103"/>
      <c r="CC73" s="103"/>
      <c r="CD73" s="103"/>
      <c r="CE73" s="103"/>
      <c r="CF73" s="103"/>
      <c r="CG73" s="103"/>
      <c r="CH73" s="103"/>
      <c r="CI73" s="103"/>
      <c r="CJ73" s="103"/>
      <c r="CK73" s="103"/>
      <c r="CL73" s="103"/>
      <c r="CM73" s="103"/>
      <c r="CN73" s="103"/>
      <c r="CO73" s="103"/>
      <c r="CP73" s="103"/>
      <c r="CQ73" s="103"/>
      <c r="CR73" s="103"/>
      <c r="CS73" s="103"/>
      <c r="CT73" s="103"/>
      <c r="CU73" s="103"/>
      <c r="CV73" s="103"/>
      <c r="CW73" s="103"/>
      <c r="CX73" s="103"/>
      <c r="CY73" s="103"/>
      <c r="CZ73" s="103"/>
      <c r="DA73" s="103"/>
      <c r="DB73" s="103"/>
      <c r="DC73" s="103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  <c r="DQ73" s="103"/>
      <c r="DR73" s="103"/>
      <c r="DS73" s="103"/>
      <c r="DT73" s="103"/>
      <c r="DU73" s="103"/>
      <c r="DV73" s="103"/>
      <c r="DW73" s="103"/>
      <c r="DX73" s="103"/>
      <c r="DY73" s="103"/>
    </row>
    <row r="74" spans="1:129" s="105" customFormat="1" ht="24.9" customHeight="1">
      <c r="A74" s="21">
        <v>70</v>
      </c>
      <c r="B74" s="102" t="s">
        <v>79</v>
      </c>
      <c r="C74" s="96">
        <v>41002.199999999997</v>
      </c>
      <c r="D74" s="180">
        <v>20501.400000000001</v>
      </c>
      <c r="E74" s="92">
        <v>20501.400000000001</v>
      </c>
      <c r="F74" s="93">
        <f>E74/C74*100</f>
        <v>50.000731668056844</v>
      </c>
      <c r="G74" s="97">
        <f>E74/D74*100</f>
        <v>100</v>
      </c>
      <c r="H74" s="94">
        <f t="shared" si="4"/>
        <v>0</v>
      </c>
      <c r="I74" s="11"/>
      <c r="J74" s="104"/>
      <c r="K74" s="89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  <c r="BD74" s="103"/>
      <c r="BE74" s="103"/>
      <c r="BF74" s="103"/>
      <c r="BG74" s="103"/>
      <c r="BH74" s="103"/>
      <c r="BI74" s="103"/>
      <c r="BJ74" s="103"/>
      <c r="BK74" s="103"/>
      <c r="BL74" s="103"/>
      <c r="BM74" s="103"/>
      <c r="BN74" s="103"/>
      <c r="BO74" s="103"/>
      <c r="BP74" s="103"/>
      <c r="BQ74" s="103"/>
      <c r="BR74" s="103"/>
      <c r="BS74" s="103"/>
      <c r="BT74" s="103"/>
      <c r="BU74" s="103"/>
      <c r="BV74" s="103"/>
      <c r="BW74" s="103"/>
      <c r="BX74" s="103"/>
      <c r="BY74" s="103"/>
      <c r="BZ74" s="103"/>
      <c r="CA74" s="103"/>
      <c r="CB74" s="103"/>
      <c r="CC74" s="103"/>
      <c r="CD74" s="103"/>
      <c r="CE74" s="103"/>
      <c r="CF74" s="103"/>
      <c r="CG74" s="103"/>
      <c r="CH74" s="103"/>
      <c r="CI74" s="103"/>
      <c r="CJ74" s="103"/>
      <c r="CK74" s="103"/>
      <c r="CL74" s="103"/>
      <c r="CM74" s="103"/>
      <c r="CN74" s="103"/>
      <c r="CO74" s="103"/>
      <c r="CP74" s="103"/>
      <c r="CQ74" s="103"/>
      <c r="CR74" s="103"/>
      <c r="CS74" s="103"/>
      <c r="CT74" s="103"/>
      <c r="CU74" s="103"/>
      <c r="CV74" s="103"/>
      <c r="CW74" s="103"/>
      <c r="CX74" s="103"/>
      <c r="CY74" s="103"/>
      <c r="CZ74" s="103"/>
      <c r="DA74" s="103"/>
      <c r="DB74" s="103"/>
      <c r="DC74" s="103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  <c r="DQ74" s="103"/>
      <c r="DR74" s="103"/>
      <c r="DS74" s="103"/>
      <c r="DT74" s="103"/>
      <c r="DU74" s="103"/>
      <c r="DV74" s="103"/>
      <c r="DW74" s="103"/>
      <c r="DX74" s="103"/>
      <c r="DY74" s="103"/>
    </row>
    <row r="75" spans="1:129" s="5" customFormat="1" ht="24.75" customHeight="1">
      <c r="A75" s="21">
        <v>71</v>
      </c>
      <c r="B75" s="106" t="s">
        <v>80</v>
      </c>
      <c r="C75" s="107">
        <v>28439.1</v>
      </c>
      <c r="D75" s="180">
        <v>14219.400000000001</v>
      </c>
      <c r="E75" s="92">
        <v>14219.400000000001</v>
      </c>
      <c r="F75" s="93">
        <f>E75/C75*100</f>
        <v>49.999472557148437</v>
      </c>
      <c r="G75" s="108">
        <f>E75/D75*100</f>
        <v>100</v>
      </c>
      <c r="H75" s="94">
        <f t="shared" si="4"/>
        <v>0</v>
      </c>
      <c r="I75" s="11"/>
      <c r="J75" s="109"/>
      <c r="K75" s="89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10"/>
      <c r="BS75" s="110"/>
      <c r="BT75" s="110"/>
      <c r="BU75" s="110"/>
      <c r="BV75" s="110"/>
      <c r="BW75" s="110"/>
      <c r="BX75" s="110"/>
      <c r="BY75" s="110"/>
      <c r="BZ75" s="110"/>
      <c r="CA75" s="110"/>
      <c r="CB75" s="110"/>
      <c r="CC75" s="110"/>
      <c r="CD75" s="110"/>
      <c r="CE75" s="110"/>
      <c r="CF75" s="110"/>
      <c r="CG75" s="110"/>
      <c r="CH75" s="110"/>
      <c r="CI75" s="110"/>
      <c r="CJ75" s="110"/>
      <c r="CK75" s="110"/>
      <c r="CL75" s="110"/>
      <c r="CM75" s="110"/>
      <c r="CN75" s="110"/>
      <c r="CO75" s="110"/>
      <c r="CP75" s="110"/>
      <c r="CQ75" s="110"/>
      <c r="CR75" s="110"/>
      <c r="CS75" s="110"/>
      <c r="CT75" s="110"/>
      <c r="CU75" s="110"/>
      <c r="CV75" s="110"/>
      <c r="CW75" s="110"/>
      <c r="CX75" s="110"/>
      <c r="CY75" s="110"/>
      <c r="CZ75" s="110"/>
      <c r="DA75" s="110"/>
      <c r="DB75" s="110"/>
      <c r="DC75" s="110"/>
      <c r="DD75" s="110"/>
      <c r="DE75" s="110"/>
      <c r="DF75" s="110"/>
      <c r="DG75" s="110"/>
      <c r="DH75" s="110"/>
      <c r="DI75" s="110"/>
      <c r="DJ75" s="110"/>
      <c r="DK75" s="110"/>
      <c r="DL75" s="110"/>
      <c r="DM75" s="110"/>
      <c r="DN75" s="110"/>
      <c r="DO75" s="110"/>
      <c r="DP75" s="110"/>
      <c r="DQ75" s="110"/>
      <c r="DR75" s="110"/>
      <c r="DS75" s="110"/>
      <c r="DT75" s="110"/>
      <c r="DU75" s="110"/>
      <c r="DV75" s="110"/>
      <c r="DW75" s="110"/>
      <c r="DX75" s="110"/>
      <c r="DY75" s="110"/>
    </row>
    <row r="76" spans="1:129" s="3" customFormat="1" ht="24.75" customHeight="1">
      <c r="A76" s="21">
        <v>72</v>
      </c>
      <c r="B76" s="111" t="s">
        <v>81</v>
      </c>
      <c r="C76" s="112">
        <v>31444.400000000001</v>
      </c>
      <c r="D76" s="180">
        <v>15722.400000000001</v>
      </c>
      <c r="E76" s="92">
        <v>15722.400000000001</v>
      </c>
      <c r="F76" s="93">
        <f>E76/C76*100</f>
        <v>50.000636043301824</v>
      </c>
      <c r="G76" s="108">
        <f>E76/D76*100</f>
        <v>100</v>
      </c>
      <c r="H76" s="94">
        <f t="shared" si="4"/>
        <v>0</v>
      </c>
      <c r="I76" s="11"/>
      <c r="K76" s="89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/>
      <c r="BH76" s="103"/>
      <c r="BI76" s="103"/>
      <c r="BJ76" s="103"/>
      <c r="BK76" s="103"/>
      <c r="BL76" s="103"/>
      <c r="BM76" s="103"/>
      <c r="BN76" s="103"/>
      <c r="BO76" s="103"/>
      <c r="BP76" s="103"/>
      <c r="BQ76" s="103"/>
      <c r="BR76" s="103"/>
      <c r="BS76" s="103"/>
      <c r="BT76" s="103"/>
      <c r="BU76" s="103"/>
      <c r="BV76" s="103"/>
      <c r="BW76" s="103"/>
      <c r="BX76" s="103"/>
      <c r="BY76" s="103"/>
      <c r="BZ76" s="103"/>
      <c r="CA76" s="103"/>
      <c r="CB76" s="103"/>
      <c r="CC76" s="103"/>
      <c r="CD76" s="103"/>
      <c r="CE76" s="103"/>
      <c r="CF76" s="103"/>
      <c r="CG76" s="103"/>
      <c r="CH76" s="103"/>
      <c r="CI76" s="103"/>
      <c r="CJ76" s="103"/>
      <c r="CK76" s="103"/>
      <c r="CL76" s="103"/>
      <c r="CM76" s="103"/>
      <c r="CN76" s="103"/>
      <c r="CO76" s="103"/>
      <c r="CP76" s="103"/>
      <c r="CQ76" s="103"/>
      <c r="CR76" s="103"/>
      <c r="CS76" s="103"/>
      <c r="CT76" s="103"/>
      <c r="CU76" s="103"/>
      <c r="CV76" s="103"/>
      <c r="CW76" s="103"/>
      <c r="CX76" s="103"/>
      <c r="CY76" s="103"/>
      <c r="CZ76" s="103"/>
      <c r="DA76" s="103"/>
      <c r="DB76" s="103"/>
      <c r="DC76" s="103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  <c r="DQ76" s="103"/>
      <c r="DR76" s="103"/>
      <c r="DS76" s="103"/>
      <c r="DT76" s="103"/>
      <c r="DU76" s="103"/>
      <c r="DV76" s="103"/>
      <c r="DW76" s="103"/>
      <c r="DX76" s="103"/>
      <c r="DY76" s="103"/>
    </row>
    <row r="77" spans="1:129" s="6" customFormat="1" ht="24.75" customHeight="1">
      <c r="A77" s="21">
        <v>73</v>
      </c>
      <c r="B77" s="113" t="s">
        <v>82</v>
      </c>
      <c r="C77" s="114"/>
      <c r="D77" s="180">
        <v>0</v>
      </c>
      <c r="E77" s="115">
        <v>0</v>
      </c>
      <c r="F77" s="191"/>
      <c r="G77" s="116"/>
      <c r="H77" s="94">
        <f t="shared" si="4"/>
        <v>0</v>
      </c>
      <c r="I77" s="11"/>
      <c r="K77" s="89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7"/>
      <c r="AJ77" s="117"/>
      <c r="AK77" s="117"/>
      <c r="AL77" s="117"/>
      <c r="AM77" s="117"/>
      <c r="AN77" s="117"/>
      <c r="AO77" s="117"/>
      <c r="AP77" s="117"/>
      <c r="AQ77" s="117"/>
      <c r="AR77" s="117"/>
      <c r="AS77" s="117"/>
      <c r="AT77" s="117"/>
      <c r="AU77" s="117"/>
      <c r="AV77" s="117"/>
      <c r="AW77" s="117"/>
      <c r="AX77" s="117"/>
      <c r="AY77" s="117"/>
      <c r="AZ77" s="117"/>
      <c r="BA77" s="117"/>
      <c r="BB77" s="117"/>
      <c r="BC77" s="117"/>
      <c r="BD77" s="117"/>
      <c r="BE77" s="117"/>
      <c r="BF77" s="117"/>
      <c r="BG77" s="117"/>
      <c r="BH77" s="117"/>
      <c r="BI77" s="117"/>
      <c r="BJ77" s="117"/>
      <c r="BK77" s="117"/>
      <c r="BL77" s="117"/>
      <c r="BM77" s="117"/>
      <c r="BN77" s="117"/>
      <c r="BO77" s="117"/>
      <c r="BP77" s="117"/>
      <c r="BQ77" s="117"/>
      <c r="BR77" s="117"/>
      <c r="BS77" s="117"/>
      <c r="BT77" s="117"/>
      <c r="BU77" s="117"/>
      <c r="BV77" s="117"/>
      <c r="BW77" s="117"/>
      <c r="BX77" s="117"/>
      <c r="BY77" s="117"/>
      <c r="BZ77" s="117"/>
      <c r="CA77" s="117"/>
      <c r="CB77" s="117"/>
      <c r="CC77" s="117"/>
      <c r="CD77" s="117"/>
      <c r="CE77" s="117"/>
      <c r="CF77" s="117"/>
      <c r="CG77" s="117"/>
      <c r="CH77" s="117"/>
      <c r="CI77" s="117"/>
      <c r="CJ77" s="117"/>
      <c r="CK77" s="117"/>
      <c r="CL77" s="117"/>
      <c r="CM77" s="117"/>
      <c r="CN77" s="117"/>
      <c r="CO77" s="117"/>
      <c r="CP77" s="117"/>
      <c r="CQ77" s="117"/>
      <c r="CR77" s="117"/>
      <c r="CS77" s="117"/>
      <c r="CT77" s="117"/>
      <c r="CU77" s="117"/>
      <c r="CV77" s="117"/>
      <c r="CW77" s="117"/>
      <c r="CX77" s="117"/>
      <c r="CY77" s="117"/>
      <c r="CZ77" s="117"/>
      <c r="DA77" s="117"/>
      <c r="DB77" s="117"/>
      <c r="DC77" s="117"/>
      <c r="DD77" s="117"/>
      <c r="DE77" s="117"/>
      <c r="DF77" s="117"/>
      <c r="DG77" s="117"/>
      <c r="DH77" s="117"/>
      <c r="DI77" s="117"/>
      <c r="DJ77" s="117"/>
      <c r="DK77" s="117"/>
      <c r="DL77" s="117"/>
      <c r="DM77" s="117"/>
      <c r="DN77" s="117"/>
      <c r="DO77" s="117"/>
      <c r="DP77" s="117"/>
      <c r="DQ77" s="117"/>
      <c r="DR77" s="117"/>
      <c r="DS77" s="117"/>
      <c r="DT77" s="117"/>
      <c r="DU77" s="117"/>
      <c r="DV77" s="117"/>
      <c r="DW77" s="117"/>
      <c r="DX77" s="117"/>
      <c r="DY77" s="117"/>
    </row>
    <row r="78" spans="1:129" s="3" customFormat="1" ht="24.75" customHeight="1" thickBot="1">
      <c r="A78" s="21">
        <v>74</v>
      </c>
      <c r="B78" s="118" t="s">
        <v>83</v>
      </c>
      <c r="C78" s="218">
        <v>26886.6</v>
      </c>
      <c r="D78" s="180">
        <v>13443.599999999999</v>
      </c>
      <c r="E78" s="199">
        <v>13443.599999999999</v>
      </c>
      <c r="F78" s="192">
        <f>E78/C78*100</f>
        <v>50.001115797460436</v>
      </c>
      <c r="G78" s="119">
        <f>E78/D78*100</f>
        <v>100</v>
      </c>
      <c r="H78" s="94">
        <f t="shared" si="4"/>
        <v>0</v>
      </c>
      <c r="I78" s="11"/>
      <c r="K78" s="89"/>
    </row>
    <row r="79" spans="1:129" s="3" customFormat="1" ht="24" customHeight="1" thickBot="1">
      <c r="A79" s="18"/>
      <c r="B79" s="120" t="s">
        <v>84</v>
      </c>
      <c r="C79" s="121">
        <f>SUM(C5:C78)</f>
        <v>927470.1</v>
      </c>
      <c r="D79" s="181">
        <f>SUM(D6:D78)</f>
        <v>463735.2</v>
      </c>
      <c r="E79" s="122">
        <f>SUM(E5:E78)</f>
        <v>463735.2</v>
      </c>
      <c r="F79" s="193">
        <f>E79/C79*100</f>
        <v>50.000016173028115</v>
      </c>
      <c r="G79" s="123">
        <f>E79/D79*100</f>
        <v>100</v>
      </c>
      <c r="H79" s="124">
        <f t="shared" si="4"/>
        <v>0</v>
      </c>
    </row>
    <row r="80" spans="1:129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</sheetData>
  <mergeCells count="8">
    <mergeCell ref="A1:H1"/>
    <mergeCell ref="C3:C4"/>
    <mergeCell ref="E3:E4"/>
    <mergeCell ref="G3:H3"/>
    <mergeCell ref="B3:B4"/>
    <mergeCell ref="A3:A4"/>
    <mergeCell ref="D3:D4"/>
    <mergeCell ref="F3:F4"/>
  </mergeCells>
  <phoneticPr fontId="84" type="noConversion"/>
  <printOptions horizontalCentered="1"/>
  <pageMargins left="0.31496062992125984" right="0.19685039370078741" top="0.2" bottom="0.19685039370078741" header="0" footer="0"/>
  <pageSetup paperSize="9" scale="41" orientation="portrait" r:id="rId1"/>
  <headerFooter alignWithMargins="0"/>
  <colBreaks count="1" manualBreakCount="1">
    <brk id="2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</vt:lpstr>
      <vt:lpstr>мб зф по АТО</vt:lpstr>
      <vt:lpstr>дотац по АТО</vt:lpstr>
      <vt:lpstr>'мб зф по АТО'!Заголовки_для_печати</vt:lpstr>
      <vt:lpstr>'дотац по АТО'!Область_печати</vt:lpstr>
      <vt:lpstr>'за видами надходжень'!Область_печати</vt:lpstr>
      <vt:lpstr>'мб зф по АТО'!Область_печати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2024-07-01T08:01:14Z</cp:lastPrinted>
  <dcterms:created xsi:type="dcterms:W3CDTF">2005-01-14T13:08:28Z</dcterms:created>
  <dcterms:modified xsi:type="dcterms:W3CDTF">2024-07-30T11:23:43Z</dcterms:modified>
</cp:coreProperties>
</file>