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/>
  <bookViews>
    <workbookView xWindow="0" yWindow="0" windowWidth="20460" windowHeight="7680" tabRatio="781"/>
  </bookViews>
  <sheets>
    <sheet name="дод2" sheetId="68" r:id="rId1"/>
  </sheets>
  <externalReferences>
    <externalReference r:id="rId2"/>
    <externalReference r:id="rId3"/>
    <externalReference r:id="rId4"/>
    <externalReference r:id="rId5"/>
    <externalReference r:id="rId6"/>
    <externalReference r:id="rId7"/>
  </externalReferences>
  <definedNames>
    <definedName name="_Б21000">#REF!</definedName>
    <definedName name="_Б22000">#REF!</definedName>
    <definedName name="_Б22100">#REF!</definedName>
    <definedName name="_Б22110">#REF!</definedName>
    <definedName name="_Б22111">#REF!</definedName>
    <definedName name="_Б22112">#REF!</definedName>
    <definedName name="_Б22200">#REF!</definedName>
    <definedName name="_Б23000">#REF!</definedName>
    <definedName name="_Б24000">#REF!</definedName>
    <definedName name="_Б25000">#REF!</definedName>
    <definedName name="_Б41000">#REF!</definedName>
    <definedName name="_Б42000">#REF!</definedName>
    <definedName name="_Б43000">#REF!</definedName>
    <definedName name="_Б44000">#REF!</definedName>
    <definedName name="_Б45000">#REF!</definedName>
    <definedName name="_Б46000">#REF!</definedName>
    <definedName name="_В010100">#REF!</definedName>
    <definedName name="_В010200">#REF!</definedName>
    <definedName name="_В040000">#REF!</definedName>
    <definedName name="_В050000">#REF!</definedName>
    <definedName name="_В060000">#REF!</definedName>
    <definedName name="_В070000">#REF!</definedName>
    <definedName name="_В080000">#REF!</definedName>
    <definedName name="_В090000">#REF!</definedName>
    <definedName name="_В090200">#REF!</definedName>
    <definedName name="_В090201">#REF!</definedName>
    <definedName name="_В090202">#REF!</definedName>
    <definedName name="_В090203">#REF!</definedName>
    <definedName name="_В090300">#REF!</definedName>
    <definedName name="_В090301">#REF!</definedName>
    <definedName name="_В090302">#REF!</definedName>
    <definedName name="_В090303">#REF!</definedName>
    <definedName name="_В090304">#REF!</definedName>
    <definedName name="_В090305">#REF!</definedName>
    <definedName name="_В090306">#REF!</definedName>
    <definedName name="_В090307">#REF!</definedName>
    <definedName name="_В090400">#REF!</definedName>
    <definedName name="_В090405">#REF!</definedName>
    <definedName name="_В090412">#REF!</definedName>
    <definedName name="_В090601">#REF!</definedName>
    <definedName name="_В090700">#REF!</definedName>
    <definedName name="_В090900">#REF!</definedName>
    <definedName name="_В091100">#REF!</definedName>
    <definedName name="_В091200">#REF!</definedName>
    <definedName name="_В100000">#REF!</definedName>
    <definedName name="_В100100">#REF!</definedName>
    <definedName name="_В100103">#REF!</definedName>
    <definedName name="_В100200">#REF!</definedName>
    <definedName name="_В100203">#REF!</definedName>
    <definedName name="_В100204">#REF!</definedName>
    <definedName name="_В110000">#REF!</definedName>
    <definedName name="_В120000">#REF!</definedName>
    <definedName name="_В130000">#REF!</definedName>
    <definedName name="_В140000">#REF!</definedName>
    <definedName name="_В140102">#REF!</definedName>
    <definedName name="_В150000">#REF!</definedName>
    <definedName name="_В150101">#REF!</definedName>
    <definedName name="_В160000">#REF!</definedName>
    <definedName name="_В160100">#REF!</definedName>
    <definedName name="_В160103">#REF!</definedName>
    <definedName name="_В160200">#REF!</definedName>
    <definedName name="_В160300">#REF!</definedName>
    <definedName name="_В160304">#REF!</definedName>
    <definedName name="_В170000">#REF!</definedName>
    <definedName name="_В170100">#REF!</definedName>
    <definedName name="_В170101">#REF!</definedName>
    <definedName name="_В170300">#REF!</definedName>
    <definedName name="_В170303">#REF!</definedName>
    <definedName name="_В170600">#REF!</definedName>
    <definedName name="_В170601">#REF!</definedName>
    <definedName name="_В170700">#REF!</definedName>
    <definedName name="_В170703">#REF!</definedName>
    <definedName name="_В200000">#REF!</definedName>
    <definedName name="_В210000">#REF!</definedName>
    <definedName name="_В210200">#REF!</definedName>
    <definedName name="_В240000">#REF!</definedName>
    <definedName name="_В240600">#REF!</definedName>
    <definedName name="_В250000">#REF!</definedName>
    <definedName name="_В250102">#REF!</definedName>
    <definedName name="_В250200">#REF!</definedName>
    <definedName name="_В250301">#REF!</definedName>
    <definedName name="_В250307">#REF!</definedName>
    <definedName name="_В250500">#REF!</definedName>
    <definedName name="_В250501">#REF!</definedName>
    <definedName name="_В250502">#REF!</definedName>
    <definedName name="_Д100000">#REF!</definedName>
    <definedName name="_Д110000">#REF!</definedName>
    <definedName name="_Д110100">#REF!</definedName>
    <definedName name="_Д110200">#REF!</definedName>
    <definedName name="_Д120000">#REF!</definedName>
    <definedName name="_Д120200">#REF!</definedName>
    <definedName name="_Д130000">#REF!</definedName>
    <definedName name="_Д130100">#REF!</definedName>
    <definedName name="_Д130200">#REF!</definedName>
    <definedName name="_Д130300">#REF!</definedName>
    <definedName name="_Д130500">#REF!</definedName>
    <definedName name="_Д140000">#REF!</definedName>
    <definedName name="_Д140601">#REF!</definedName>
    <definedName name="_Д140602">#REF!</definedName>
    <definedName name="_Д140603">#REF!</definedName>
    <definedName name="_Д140700">#REF!</definedName>
    <definedName name="_Д160000">#REF!</definedName>
    <definedName name="_Д160100">#REF!</definedName>
    <definedName name="_Д160200">#REF!</definedName>
    <definedName name="_Д160300">#REF!</definedName>
    <definedName name="_Д200000">#REF!</definedName>
    <definedName name="_Д210000">#REF!</definedName>
    <definedName name="_Д210700">#REF!</definedName>
    <definedName name="_Д220000">#REF!</definedName>
    <definedName name="_Д220800">#REF!</definedName>
    <definedName name="_Д220900">#REF!</definedName>
    <definedName name="_Д230000">#REF!</definedName>
    <definedName name="_Д240000">#REF!</definedName>
    <definedName name="_Д240800">#REF!</definedName>
    <definedName name="_Д400000">#REF!</definedName>
    <definedName name="_Д410100">#REF!</definedName>
    <definedName name="_Д410400">#REF!</definedName>
    <definedName name="_Д500000">#REF!</definedName>
    <definedName name="_Д500800">#REF!</definedName>
    <definedName name="_Д500900">#REF!</definedName>
    <definedName name="_Е1000">#REF!</definedName>
    <definedName name="_Е1100">#REF!</definedName>
    <definedName name="_Е1110">#REF!</definedName>
    <definedName name="_Е1120">#REF!</definedName>
    <definedName name="_Е1130">#REF!</definedName>
    <definedName name="_Е1140">#REF!</definedName>
    <definedName name="_Е1150">#REF!</definedName>
    <definedName name="_Е1160">#REF!</definedName>
    <definedName name="_Е1161">#REF!</definedName>
    <definedName name="_Е1162">#REF!</definedName>
    <definedName name="_Е1163">#REF!</definedName>
    <definedName name="_Е1164">#REF!</definedName>
    <definedName name="_Е1170">#REF!</definedName>
    <definedName name="_Е1200">#REF!</definedName>
    <definedName name="_Е1300">#REF!</definedName>
    <definedName name="_Е1340">#REF!</definedName>
    <definedName name="_Е2000">#REF!</definedName>
    <definedName name="_Е2100">#REF!</definedName>
    <definedName name="_Е2110">#REF!</definedName>
    <definedName name="_Е2120">#REF!</definedName>
    <definedName name="_Е2130">#REF!</definedName>
    <definedName name="_Е2200">#REF!</definedName>
    <definedName name="_Е2300">#REF!</definedName>
    <definedName name="_Е3000">#REF!</definedName>
    <definedName name="_Е4000">#REF!</definedName>
    <definedName name="_ёИ900201">[2]джер_фінанс!#REF!</definedName>
    <definedName name="_ёИ900202">[2]джер_фінанс!#REF!</definedName>
    <definedName name="_ёК900101">[2]джер_фінанс!#REF!</definedName>
    <definedName name="_ёК900102">[2]джер_фінанс!#REF!</definedName>
    <definedName name="_ёЛ900203">[2]джер_фінанс!#REF!</definedName>
    <definedName name="_ёЛ900300">[2]джер_фінанс!#REF!</definedName>
    <definedName name="_ёЪ900400">[2]джер_фінанс!#REF!</definedName>
    <definedName name="_И010100">[2]джер_фінанс!#REF!</definedName>
    <definedName name="_И010200">[2]джер_фінанс!#REF!</definedName>
    <definedName name="_И040000">[2]джер_фінанс!#REF!</definedName>
    <definedName name="_И050000">[2]джер_фінанс!#REF!</definedName>
    <definedName name="_И060000">[2]джер_фінанс!#REF!</definedName>
    <definedName name="_И070000">[2]джер_фінанс!#REF!</definedName>
    <definedName name="_И080000">[2]джер_фінанс!#REF!</definedName>
    <definedName name="_И090000">[2]джер_фінанс!#REF!</definedName>
    <definedName name="_И090200">[2]джер_фінанс!#REF!</definedName>
    <definedName name="_И090201">[2]джер_фінанс!#REF!</definedName>
    <definedName name="_И090202">[2]джер_фінанс!#REF!</definedName>
    <definedName name="_И090203">[2]джер_фінанс!#REF!</definedName>
    <definedName name="_И090300">[2]джер_фінанс!#REF!</definedName>
    <definedName name="_И090301">[2]джер_фінанс!#REF!</definedName>
    <definedName name="_И090302">[2]джер_фінанс!#REF!</definedName>
    <definedName name="_И090303">[2]джер_фінанс!#REF!</definedName>
    <definedName name="_И090304">[2]джер_фінанс!#REF!</definedName>
    <definedName name="_И090305">[2]джер_фінанс!#REF!</definedName>
    <definedName name="_И090306">[2]джер_фінанс!#REF!</definedName>
    <definedName name="_И090307">[2]джер_фінанс!#REF!</definedName>
    <definedName name="_И090400">[2]джер_фінанс!#REF!</definedName>
    <definedName name="_И090405">[2]джер_фінанс!#REF!</definedName>
    <definedName name="_И090412">[2]джер_фінанс!#REF!</definedName>
    <definedName name="_И090601">[2]джер_фінанс!#REF!</definedName>
    <definedName name="_И090700">[2]джер_фінанс!#REF!</definedName>
    <definedName name="_И090900">[2]джер_фінанс!#REF!</definedName>
    <definedName name="_И091100">[2]джер_фінанс!#REF!</definedName>
    <definedName name="_И091200">[2]джер_фінанс!#REF!</definedName>
    <definedName name="_И100000">[2]джер_фінанс!#REF!</definedName>
    <definedName name="_И100100">[2]джер_фінанс!#REF!</definedName>
    <definedName name="_И100103">[2]джер_фінанс!#REF!</definedName>
    <definedName name="_И100200">[2]джер_фінанс!#REF!</definedName>
    <definedName name="_И100203">[2]джер_фінанс!#REF!</definedName>
    <definedName name="_И100204">[2]джер_фінанс!#REF!</definedName>
    <definedName name="_И110000">[2]джер_фінанс!#REF!</definedName>
    <definedName name="_И120000">[2]джер_фінанс!#REF!</definedName>
    <definedName name="_И130000">[2]джер_фінанс!#REF!</definedName>
    <definedName name="_И140000">[2]джер_фінанс!#REF!</definedName>
    <definedName name="_И140102">[2]джер_фінанс!#REF!</definedName>
    <definedName name="_И150000">[2]джер_фінанс!#REF!</definedName>
    <definedName name="_И150101">[2]джер_фінанс!#REF!</definedName>
    <definedName name="_И160000">[2]джер_фінанс!#REF!</definedName>
    <definedName name="_И160100">[2]джер_фінанс!#REF!</definedName>
    <definedName name="_И160103">[2]джер_фінанс!#REF!</definedName>
    <definedName name="_И160200">[2]джер_фінанс!#REF!</definedName>
    <definedName name="_И160300">[2]джер_фінанс!#REF!</definedName>
    <definedName name="_И160304">[2]джер_фінанс!#REF!</definedName>
    <definedName name="_И170000">[2]джер_фінанс!#REF!</definedName>
    <definedName name="_И170100">[2]джер_фінанс!#REF!</definedName>
    <definedName name="_И170101">[2]джер_фінанс!#REF!</definedName>
    <definedName name="_И170300">[2]джер_фінанс!#REF!</definedName>
    <definedName name="_И170303">[2]джер_фінанс!#REF!</definedName>
    <definedName name="_И170600">[2]джер_фінанс!#REF!</definedName>
    <definedName name="_И170601">[2]джер_фінанс!#REF!</definedName>
    <definedName name="_И170700">[2]джер_фінанс!#REF!</definedName>
    <definedName name="_И170703">[2]джер_фінанс!#REF!</definedName>
    <definedName name="_И200000">[2]джер_фінанс!#REF!</definedName>
    <definedName name="_И210000">[2]джер_фінанс!#REF!</definedName>
    <definedName name="_И210200">[2]джер_фінанс!#REF!</definedName>
    <definedName name="_И240000">[2]джер_фінанс!#REF!</definedName>
    <definedName name="_И240600">[2]джер_фінанс!#REF!</definedName>
    <definedName name="_И250000">[2]джер_фінанс!#REF!</definedName>
    <definedName name="_И250102">[2]джер_фінанс!#REF!</definedName>
    <definedName name="_И250200">[2]джер_фінанс!#REF!</definedName>
    <definedName name="_И250301">[2]джер_фінанс!#REF!</definedName>
    <definedName name="_И250307">[2]джер_фінанс!#REF!</definedName>
    <definedName name="_И250500">[2]джер_фінанс!#REF!</definedName>
    <definedName name="_И250501">[2]джер_фінанс!#REF!</definedName>
    <definedName name="_И250502">[2]джер_фінанс!#REF!</definedName>
    <definedName name="_ІБ900501">#REF!</definedName>
    <definedName name="_ІБ900502">#REF!</definedName>
    <definedName name="_ІВ900201">#REF!</definedName>
    <definedName name="_ІВ900202">#REF!</definedName>
    <definedName name="_ІД900101">#REF!</definedName>
    <definedName name="_ІД900102">#REF!</definedName>
    <definedName name="_ІЕ900203">#REF!</definedName>
    <definedName name="_ІЕ900300">#REF!</definedName>
    <definedName name="_ІФ900400">#REF!</definedName>
    <definedName name="_К100000">[2]джер_фінанс!#REF!</definedName>
    <definedName name="_К110000">[2]джер_фінанс!#REF!</definedName>
    <definedName name="_К110100">[2]джер_фінанс!#REF!</definedName>
    <definedName name="_К110200">[2]джер_фінанс!#REF!</definedName>
    <definedName name="_К120000">[2]джер_фінанс!#REF!</definedName>
    <definedName name="_К120200">[2]джер_фінанс!#REF!</definedName>
    <definedName name="_К130000">[2]джер_фінанс!#REF!</definedName>
    <definedName name="_К130100">[2]джер_фінанс!#REF!</definedName>
    <definedName name="_К130200">[2]джер_фінанс!#REF!</definedName>
    <definedName name="_К130300">[2]джер_фінанс!#REF!</definedName>
    <definedName name="_К130500">[2]джер_фінанс!#REF!</definedName>
    <definedName name="_К140000">[2]джер_фінанс!#REF!</definedName>
    <definedName name="_К140601">[2]джер_фінанс!#REF!</definedName>
    <definedName name="_К140602">[2]джер_фінанс!#REF!</definedName>
    <definedName name="_К140603">[2]джер_фінанс!#REF!</definedName>
    <definedName name="_К140700">[2]джер_фінанс!#REF!</definedName>
    <definedName name="_К160000">[2]джер_фінанс!#REF!</definedName>
    <definedName name="_К160100">[2]джер_фінанс!#REF!</definedName>
    <definedName name="_К160200">[2]джер_фінанс!#REF!</definedName>
    <definedName name="_К160300">[2]джер_фінанс!#REF!</definedName>
    <definedName name="_К200000">[2]джер_фінанс!#REF!</definedName>
    <definedName name="_К210000">[2]джер_фінанс!#REF!</definedName>
    <definedName name="_К210700">[2]джер_фінанс!#REF!</definedName>
    <definedName name="_К220000">[2]джер_фінанс!#REF!</definedName>
    <definedName name="_К220800">[2]джер_фінанс!#REF!</definedName>
    <definedName name="_К220900">[2]джер_фінанс!#REF!</definedName>
    <definedName name="_К230000">[2]джер_фінанс!#REF!</definedName>
    <definedName name="_К240000">[2]джер_фінанс!#REF!</definedName>
    <definedName name="_К240800">[2]джер_фінанс!#REF!</definedName>
    <definedName name="_К400000">[2]джер_фінанс!#REF!</definedName>
    <definedName name="_К410100">[2]джер_фінанс!#REF!</definedName>
    <definedName name="_К410400">[2]джер_фінанс!#REF!</definedName>
    <definedName name="_К500000">[2]джер_фінанс!#REF!</definedName>
    <definedName name="_К500800">[2]джер_фінанс!#REF!</definedName>
    <definedName name="_К500900">[2]джер_фінанс!#REF!</definedName>
    <definedName name="_Л1000">[2]джер_фінанс!#REF!</definedName>
    <definedName name="_Л1100">[2]джер_фінанс!#REF!</definedName>
    <definedName name="_Л1110">[2]джер_фінанс!#REF!</definedName>
    <definedName name="_Л1120">[2]джер_фінанс!#REF!</definedName>
    <definedName name="_Л1130">[2]джер_фінанс!#REF!</definedName>
    <definedName name="_Л1140">[2]джер_фінанс!#REF!</definedName>
    <definedName name="_Л1150">[2]джер_фінанс!#REF!</definedName>
    <definedName name="_Л1160">[2]джер_фінанс!#REF!</definedName>
    <definedName name="_Л1161">[2]джер_фінанс!#REF!</definedName>
    <definedName name="_Л1162">[2]джер_фінанс!#REF!</definedName>
    <definedName name="_Л1163">[2]джер_фінанс!#REF!</definedName>
    <definedName name="_Л1164">[2]джер_фінанс!#REF!</definedName>
    <definedName name="_Л1170">[2]джер_фінанс!#REF!</definedName>
    <definedName name="_Л1200">[2]джер_фінанс!#REF!</definedName>
    <definedName name="_Л1300">[2]джер_фінанс!#REF!</definedName>
    <definedName name="_Л1340">[2]джер_фінанс!#REF!</definedName>
    <definedName name="_Л2000">[2]джер_фінанс!#REF!</definedName>
    <definedName name="_Л2100">[2]джер_фінанс!#REF!</definedName>
    <definedName name="_Л2110">[2]джер_фінанс!#REF!</definedName>
    <definedName name="_Л2120">[2]джер_фінанс!#REF!</definedName>
    <definedName name="_Л2130">[2]джер_фінанс!#REF!</definedName>
    <definedName name="_Л2200">[2]джер_фінанс!#REF!</definedName>
    <definedName name="_Л2300">[2]джер_фінанс!#REF!</definedName>
    <definedName name="_Л3000">[2]джер_фінанс!#REF!</definedName>
    <definedName name="_Л4000">[2]джер_фінанс!#REF!</definedName>
    <definedName name="_Ф100000">#REF!</definedName>
    <definedName name="_Ф101000">#REF!</definedName>
    <definedName name="_Ф102000">#REF!</definedName>
    <definedName name="_Ф201000">#REF!</definedName>
    <definedName name="_Ф201010">#REF!</definedName>
    <definedName name="_Ф201011">#REF!</definedName>
    <definedName name="_Ф201012">#REF!</definedName>
    <definedName name="_Ф201020">#REF!</definedName>
    <definedName name="_Ф201021">#REF!</definedName>
    <definedName name="_Ф201022">#REF!</definedName>
    <definedName name="_Ф201030">#REF!</definedName>
    <definedName name="_Ф201031">#REF!</definedName>
    <definedName name="_Ф201032">#REF!</definedName>
    <definedName name="_Ф202000">#REF!</definedName>
    <definedName name="_Ф202010">#REF!</definedName>
    <definedName name="_Ф202011">#REF!</definedName>
    <definedName name="_Ф202012">#REF!</definedName>
    <definedName name="_Ф203000">#REF!</definedName>
    <definedName name="_Ф203010">#REF!</definedName>
    <definedName name="_Ф203011">#REF!</definedName>
    <definedName name="_Ф203012">#REF!</definedName>
    <definedName name="_Ф204000">#REF!</definedName>
    <definedName name="_Ф205000">#REF!</definedName>
    <definedName name="_Ф206000">#REF!</definedName>
    <definedName name="_Ф206001">#REF!</definedName>
    <definedName name="_Ф206002">#REF!</definedName>
    <definedName name="_xlnm._FilterDatabase" localSheetId="0" hidden="1">дод2!$H$15:$H$143</definedName>
    <definedName name="_Ъ100000">[2]джер_фінанс!#REF!</definedName>
    <definedName name="_Ъ101000">[2]джер_фінанс!#REF!</definedName>
    <definedName name="_Ъ102000">[2]джер_фінанс!#REF!</definedName>
    <definedName name="_Ъ201000">[2]джер_фінанс!#REF!</definedName>
    <definedName name="_Ъ201010">[2]джер_фінанс!#REF!</definedName>
    <definedName name="_Ъ201011">[2]джер_фінанс!#REF!</definedName>
    <definedName name="_Ъ201012">[2]джер_фінанс!#REF!</definedName>
    <definedName name="_Ъ201020">[2]джер_фінанс!#REF!</definedName>
    <definedName name="_Ъ201021">[2]джер_фінанс!#REF!</definedName>
    <definedName name="_Ъ201022">[2]джер_фінанс!#REF!</definedName>
    <definedName name="_Ъ201030">[2]джер_фінанс!#REF!</definedName>
    <definedName name="_Ъ201031">[2]джер_фінанс!#REF!</definedName>
    <definedName name="_Ъ201032">[2]джер_фінанс!#REF!</definedName>
    <definedName name="_Ъ202000">[2]джер_фінанс!#REF!</definedName>
    <definedName name="_Ъ202010">[2]джер_фінанс!#REF!</definedName>
    <definedName name="_Ъ202011">[2]джер_фінанс!#REF!</definedName>
    <definedName name="_Ъ202012">[2]джер_фінанс!#REF!</definedName>
    <definedName name="_Ъ203000">[2]джер_фінанс!#REF!</definedName>
    <definedName name="_Ъ203010">[2]джер_фінанс!#REF!</definedName>
    <definedName name="_Ъ203011">[2]джер_фінанс!#REF!</definedName>
    <definedName name="_Ъ203012">[2]джер_фінанс!#REF!</definedName>
    <definedName name="_Ъ204000">[2]джер_фінанс!#REF!</definedName>
    <definedName name="_Ъ205000">[2]джер_фінанс!#REF!</definedName>
    <definedName name="_Ъ206000">[2]джер_фінанс!#REF!</definedName>
    <definedName name="_Ъ206001">[2]джер_фінанс!#REF!</definedName>
    <definedName name="_Ъ206002">[2]джер_фінанс!#REF!</definedName>
    <definedName name="rrr">[5]Оренда!$A$4:$B$29</definedName>
    <definedName name="а22100">#REF!</definedName>
    <definedName name="алпдвалп">#REF!</definedName>
    <definedName name="_xlnm.Database">#REF!</definedName>
    <definedName name="В68">#REF!</definedName>
    <definedName name="вс">#REF!</definedName>
    <definedName name="_xlnm.Print_Titles" localSheetId="0">дод2!$11:$16</definedName>
    <definedName name="иори">#REF!</definedName>
    <definedName name="і">#REF!</definedName>
    <definedName name="область">#REF!</definedName>
    <definedName name="_xlnm.Print_Area" localSheetId="0">дод2!$B$2:$G$142</definedName>
  </definedNames>
  <calcPr calcId="162913" fullCalcOnLoad="1"/>
</workbook>
</file>

<file path=xl/calcChain.xml><?xml version="1.0" encoding="utf-8"?>
<calcChain xmlns="http://schemas.openxmlformats.org/spreadsheetml/2006/main">
  <c r="F62" i="68" l="1"/>
  <c r="F121" i="68"/>
  <c r="F118" i="68"/>
  <c r="E121" i="68"/>
  <c r="G121" i="68"/>
  <c r="E118" i="68"/>
  <c r="D118" i="68"/>
  <c r="D121" i="68"/>
  <c r="F94" i="68"/>
  <c r="F92" i="68"/>
  <c r="F97" i="68"/>
  <c r="F103" i="68"/>
  <c r="F108" i="68"/>
  <c r="F102" i="68"/>
  <c r="F115" i="68"/>
  <c r="F116" i="68"/>
  <c r="F114" i="68"/>
  <c r="F119" i="68"/>
  <c r="F55" i="68"/>
  <c r="F120" i="68"/>
  <c r="F41" i="68"/>
  <c r="F122" i="68"/>
  <c r="F123" i="68"/>
  <c r="E94" i="68"/>
  <c r="E92" i="68"/>
  <c r="G92" i="68"/>
  <c r="H92" i="68"/>
  <c r="E97" i="68"/>
  <c r="E103" i="68"/>
  <c r="E108" i="68"/>
  <c r="E115" i="68"/>
  <c r="E116" i="68"/>
  <c r="E114" i="68"/>
  <c r="E119" i="68"/>
  <c r="E55" i="68"/>
  <c r="E120" i="68"/>
  <c r="E41" i="68"/>
  <c r="E122" i="68"/>
  <c r="E123" i="68"/>
  <c r="D119" i="68"/>
  <c r="D55" i="68"/>
  <c r="D120" i="68"/>
  <c r="D115" i="68"/>
  <c r="D116" i="68"/>
  <c r="D114" i="68"/>
  <c r="D41" i="68"/>
  <c r="D122" i="68"/>
  <c r="D123" i="68"/>
  <c r="D92" i="68"/>
  <c r="D97" i="68"/>
  <c r="D91" i="68"/>
  <c r="D103" i="68"/>
  <c r="G103" i="68"/>
  <c r="H103" i="68"/>
  <c r="D108" i="68"/>
  <c r="D102" i="68"/>
  <c r="E59" i="68"/>
  <c r="E19" i="68"/>
  <c r="E18" i="68"/>
  <c r="E23" i="68"/>
  <c r="E30" i="68"/>
  <c r="E34" i="68"/>
  <c r="E38" i="68"/>
  <c r="E44" i="68"/>
  <c r="E48" i="68"/>
  <c r="E52" i="68"/>
  <c r="E63" i="68"/>
  <c r="D23" i="68"/>
  <c r="G23" i="68"/>
  <c r="H23" i="68"/>
  <c r="E27" i="68"/>
  <c r="E26" i="68"/>
  <c r="E22" i="68"/>
  <c r="E67" i="68"/>
  <c r="E70" i="68"/>
  <c r="E73" i="68"/>
  <c r="E76" i="68"/>
  <c r="E79" i="68"/>
  <c r="E82" i="68"/>
  <c r="E85" i="68"/>
  <c r="D59" i="68"/>
  <c r="D19" i="68"/>
  <c r="D18" i="68"/>
  <c r="G18" i="68"/>
  <c r="H18" i="68"/>
  <c r="D26" i="68"/>
  <c r="D30" i="68"/>
  <c r="G30" i="68"/>
  <c r="H30" i="68"/>
  <c r="D34" i="68"/>
  <c r="D38" i="68"/>
  <c r="D44" i="68"/>
  <c r="G44" i="68"/>
  <c r="H44" i="68"/>
  <c r="D48" i="68"/>
  <c r="D52" i="68"/>
  <c r="G52" i="68"/>
  <c r="D63" i="68"/>
  <c r="D67" i="68"/>
  <c r="D70" i="68"/>
  <c r="D73" i="68"/>
  <c r="G73" i="68"/>
  <c r="D76" i="68"/>
  <c r="G76" i="68"/>
  <c r="H76" i="68"/>
  <c r="D79" i="68"/>
  <c r="G79" i="68"/>
  <c r="D82" i="68"/>
  <c r="D85" i="68"/>
  <c r="G85" i="68"/>
  <c r="H85" i="68"/>
  <c r="F27" i="68"/>
  <c r="F26" i="68"/>
  <c r="F59" i="68"/>
  <c r="F19" i="68"/>
  <c r="F18" i="68"/>
  <c r="F23" i="68"/>
  <c r="F22" i="68"/>
  <c r="F30" i="68"/>
  <c r="F34" i="68"/>
  <c r="F38" i="68"/>
  <c r="F44" i="68"/>
  <c r="F48" i="68"/>
  <c r="F52" i="68"/>
  <c r="F63" i="68"/>
  <c r="G122" i="68"/>
  <c r="H122" i="68"/>
  <c r="G55" i="68"/>
  <c r="H55" i="68"/>
  <c r="G116" i="68"/>
  <c r="H116" i="68"/>
  <c r="G108" i="68"/>
  <c r="H108" i="68"/>
  <c r="G20" i="68"/>
  <c r="H20" i="68"/>
  <c r="G21" i="68"/>
  <c r="H21" i="68"/>
  <c r="G24" i="68"/>
  <c r="H24" i="68"/>
  <c r="G25" i="68"/>
  <c r="H25" i="68"/>
  <c r="G26" i="68"/>
  <c r="H26" i="68"/>
  <c r="G27" i="68"/>
  <c r="H27" i="68"/>
  <c r="G28" i="68"/>
  <c r="H28" i="68"/>
  <c r="G31" i="68"/>
  <c r="H31" i="68"/>
  <c r="G32" i="68"/>
  <c r="H32" i="68"/>
  <c r="G33" i="68"/>
  <c r="H33" i="68"/>
  <c r="G34" i="68"/>
  <c r="H34" i="68"/>
  <c r="G35" i="68"/>
  <c r="H35" i="68"/>
  <c r="G36" i="68"/>
  <c r="H36" i="68"/>
  <c r="G37" i="68"/>
  <c r="H37" i="68"/>
  <c r="G38" i="68"/>
  <c r="H38" i="68"/>
  <c r="G39" i="68"/>
  <c r="H39" i="68"/>
  <c r="G40" i="68"/>
  <c r="H40" i="68"/>
  <c r="G41" i="68"/>
  <c r="H41" i="68"/>
  <c r="G42" i="68"/>
  <c r="H42" i="68"/>
  <c r="G43" i="68"/>
  <c r="H43" i="68"/>
  <c r="G45" i="68"/>
  <c r="H45" i="68"/>
  <c r="G46" i="68"/>
  <c r="H46" i="68"/>
  <c r="G47" i="68"/>
  <c r="H47" i="68"/>
  <c r="G48" i="68"/>
  <c r="H48" i="68"/>
  <c r="G49" i="68"/>
  <c r="H49" i="68"/>
  <c r="G50" i="68"/>
  <c r="H50" i="68"/>
  <c r="G51" i="68"/>
  <c r="H51" i="68"/>
  <c r="G53" i="68"/>
  <c r="H53" i="68"/>
  <c r="G54" i="68"/>
  <c r="H54" i="68"/>
  <c r="G56" i="68"/>
  <c r="H56" i="68"/>
  <c r="G57" i="68"/>
  <c r="H57" i="68"/>
  <c r="G58" i="68"/>
  <c r="H58" i="68"/>
  <c r="G62" i="68"/>
  <c r="G60" i="68"/>
  <c r="H60" i="68"/>
  <c r="G61" i="68"/>
  <c r="G63" i="68"/>
  <c r="H63" i="68"/>
  <c r="G64" i="68"/>
  <c r="H64" i="68"/>
  <c r="G65" i="68"/>
  <c r="H65" i="68"/>
  <c r="F67" i="68"/>
  <c r="F70" i="68"/>
  <c r="F73" i="68"/>
  <c r="F76" i="68"/>
  <c r="F79" i="68"/>
  <c r="F82" i="68"/>
  <c r="F85" i="68"/>
  <c r="G68" i="68"/>
  <c r="H68" i="68"/>
  <c r="G69" i="68"/>
  <c r="H69" i="68"/>
  <c r="G70" i="68"/>
  <c r="H70" i="68"/>
  <c r="G71" i="68"/>
  <c r="H71" i="68"/>
  <c r="G72" i="68"/>
  <c r="H72" i="68"/>
  <c r="H73" i="68"/>
  <c r="G74" i="68"/>
  <c r="H74" i="68"/>
  <c r="G75" i="68"/>
  <c r="H75" i="68"/>
  <c r="G77" i="68"/>
  <c r="H77" i="68"/>
  <c r="G78" i="68"/>
  <c r="H78" i="68"/>
  <c r="H79" i="68"/>
  <c r="G80" i="68"/>
  <c r="H80" i="68"/>
  <c r="G81" i="68"/>
  <c r="H81" i="68"/>
  <c r="G82" i="68"/>
  <c r="H82" i="68"/>
  <c r="G83" i="68"/>
  <c r="H83" i="68"/>
  <c r="G84" i="68"/>
  <c r="H84" i="68"/>
  <c r="G86" i="68"/>
  <c r="H86" i="68"/>
  <c r="G87" i="68"/>
  <c r="H87" i="68"/>
  <c r="H89" i="68"/>
  <c r="G93" i="68"/>
  <c r="H93" i="68"/>
  <c r="G95" i="68"/>
  <c r="H95" i="68"/>
  <c r="G96" i="68"/>
  <c r="H96" i="68"/>
  <c r="G97" i="68"/>
  <c r="H97" i="68"/>
  <c r="G98" i="68"/>
  <c r="H98" i="68"/>
  <c r="G99" i="68"/>
  <c r="H99" i="68"/>
  <c r="G100" i="68"/>
  <c r="H100" i="68"/>
  <c r="G101" i="68"/>
  <c r="H101" i="68"/>
  <c r="G104" i="68"/>
  <c r="H104" i="68"/>
  <c r="G105" i="68"/>
  <c r="H105" i="68"/>
  <c r="G106" i="68"/>
  <c r="H106" i="68"/>
  <c r="G107" i="68"/>
  <c r="H107" i="68"/>
  <c r="G109" i="68"/>
  <c r="H109" i="68"/>
  <c r="G110" i="68"/>
  <c r="H110" i="68"/>
  <c r="G111" i="68"/>
  <c r="H111" i="68"/>
  <c r="G112" i="68"/>
  <c r="H112" i="68"/>
  <c r="G115" i="68"/>
  <c r="H115" i="68"/>
  <c r="G119" i="68"/>
  <c r="H119" i="68"/>
  <c r="G123" i="68"/>
  <c r="H123" i="68"/>
  <c r="G124" i="68"/>
  <c r="H124" i="68"/>
  <c r="G125" i="68"/>
  <c r="H125" i="68"/>
  <c r="D134" i="68"/>
  <c r="E135" i="68"/>
  <c r="E136" i="68"/>
  <c r="E137" i="68"/>
  <c r="D138" i="68"/>
  <c r="E138" i="68"/>
  <c r="F138" i="68"/>
  <c r="G138" i="68"/>
  <c r="D139" i="68"/>
  <c r="E139" i="68"/>
  <c r="F139" i="68"/>
  <c r="H61" i="68"/>
  <c r="G114" i="68"/>
  <c r="H114" i="68"/>
  <c r="G120" i="68"/>
  <c r="D29" i="68"/>
  <c r="D90" i="68"/>
  <c r="E91" i="68"/>
  <c r="G91" i="68"/>
  <c r="H91" i="68"/>
  <c r="F66" i="68"/>
  <c r="H120" i="68"/>
  <c r="E117" i="68"/>
  <c r="E113" i="68"/>
  <c r="E102" i="68"/>
  <c r="G102" i="68"/>
  <c r="H102" i="68"/>
  <c r="F91" i="68"/>
  <c r="F90" i="68"/>
  <c r="F126" i="68"/>
  <c r="F127" i="68"/>
  <c r="F117" i="68"/>
  <c r="F113" i="68"/>
  <c r="G59" i="68"/>
  <c r="E90" i="68"/>
  <c r="F29" i="68"/>
  <c r="F17" i="68"/>
  <c r="F88" i="68"/>
  <c r="E29" i="68"/>
  <c r="G29" i="68"/>
  <c r="H29" i="68"/>
  <c r="E17" i="68"/>
  <c r="G118" i="68"/>
  <c r="D117" i="68"/>
  <c r="D113" i="68"/>
  <c r="G94" i="68"/>
  <c r="H94" i="68"/>
  <c r="G19" i="68"/>
  <c r="H19" i="68"/>
  <c r="D66" i="68"/>
  <c r="G67" i="68"/>
  <c r="H67" i="68"/>
  <c r="D22" i="68"/>
  <c r="E66" i="68"/>
  <c r="D126" i="68"/>
  <c r="G113" i="68"/>
  <c r="E88" i="68"/>
  <c r="G22" i="68"/>
  <c r="H22" i="68"/>
  <c r="D17" i="68"/>
  <c r="G66" i="68"/>
  <c r="H66" i="68"/>
  <c r="H118" i="68"/>
  <c r="G117" i="68"/>
  <c r="G90" i="68"/>
  <c r="H90" i="68"/>
  <c r="E126" i="68"/>
  <c r="E127" i="68"/>
  <c r="E141" i="68"/>
  <c r="D88" i="68"/>
  <c r="G88" i="68"/>
  <c r="G17" i="68"/>
  <c r="I17" i="68"/>
  <c r="G126" i="68"/>
  <c r="G127" i="68"/>
  <c r="G141" i="68"/>
  <c r="D127" i="68"/>
  <c r="D141" i="68"/>
  <c r="D143" i="68"/>
  <c r="D142" i="68"/>
</calcChain>
</file>

<file path=xl/comments1.xml><?xml version="1.0" encoding="utf-8"?>
<comments xmlns="http://schemas.openxmlformats.org/spreadsheetml/2006/main">
  <authors>
    <author>budget-tanya</author>
  </authors>
  <commentList>
    <comment ref="E60" authorId="0">
      <text>
        <r>
          <rPr>
            <b/>
            <sz val="9"/>
            <color indexed="81"/>
            <rFont val="Tahoma"/>
            <charset val="204"/>
          </rPr>
          <t>budget-tanya:</t>
        </r>
        <r>
          <rPr>
            <sz val="9"/>
            <color indexed="81"/>
            <rFont val="Tahoma"/>
            <charset val="204"/>
          </rPr>
          <t xml:space="preserve">
дор-12000000,                 природоохоронні- 10000000</t>
        </r>
      </text>
    </comment>
    <comment ref="F60" authorId="0">
      <text>
        <r>
          <rPr>
            <b/>
            <sz val="9"/>
            <color indexed="81"/>
            <rFont val="Tahoma"/>
            <charset val="204"/>
          </rPr>
          <t>budget-tanya:</t>
        </r>
        <r>
          <rPr>
            <sz val="9"/>
            <color indexed="81"/>
            <rFont val="Tahoma"/>
            <charset val="204"/>
          </rPr>
          <t xml:space="preserve">
дор-12000000,                 природоохоронні- 10000000</t>
        </r>
      </text>
    </comment>
    <comment ref="E62" authorId="0">
      <text>
        <r>
          <rPr>
            <b/>
            <sz val="9"/>
            <color indexed="81"/>
            <rFont val="Tahoma"/>
            <charset val="204"/>
          </rPr>
          <t>budget-tanya:</t>
        </r>
        <r>
          <rPr>
            <sz val="9"/>
            <color indexed="81"/>
            <rFont val="Tahoma"/>
            <charset val="204"/>
          </rPr>
          <t xml:space="preserve">
15000-кошти передані в додатку 6 в бюджеті розвитку
</t>
        </r>
      </text>
    </comment>
  </commentList>
</comments>
</file>

<file path=xl/sharedStrings.xml><?xml version="1.0" encoding="utf-8"?>
<sst xmlns="http://schemas.openxmlformats.org/spreadsheetml/2006/main" count="130" uniqueCount="78">
  <si>
    <t>Зміна обсягів цінних паперів нефінансових державних підприємств, що використовуються для управління ліквідністю</t>
  </si>
  <si>
    <t>Різниця між вартісною оцінкою вищезазначених статей і ціною при погашенні зобов'язань</t>
  </si>
  <si>
    <t>Зовнішнє фінансування</t>
  </si>
  <si>
    <t>Позики, одержані з державних фондів</t>
  </si>
  <si>
    <t xml:space="preserve">Разом  коштів,  отриманих  з усіх джерел фінансування бюджету за типом кредитора </t>
  </si>
  <si>
    <t>Позики нефінансового приватного сектора</t>
  </si>
  <si>
    <t>ё</t>
  </si>
  <si>
    <t xml:space="preserve">до розпорядження начальника </t>
  </si>
  <si>
    <t>Надходження від приватизації державного майна</t>
  </si>
  <si>
    <t>у т.ч. бюджет розвитку</t>
  </si>
  <si>
    <t>Євген Захаревич</t>
  </si>
  <si>
    <t>Позики, надані постачальниками</t>
  </si>
  <si>
    <t>Повернення коштів з депозитів або пред"явлення цінних паперів</t>
  </si>
  <si>
    <t>Кошти, що передаються iз загального фонду бюджету до бюджету розвитку (спецiального фонду) </t>
  </si>
  <si>
    <t>Внутрішні запозичення</t>
  </si>
  <si>
    <t>Фінансування за рахунок зміни залишків коштів  бюджетів</t>
  </si>
  <si>
    <t>Зміни обсягів товарно-матеріальних цінностей</t>
  </si>
  <si>
    <t>Різниця між вартісною оцінкою вищезазначених статей і ціною нового випуску зобов"язань</t>
  </si>
  <si>
    <t>Різниця між вартісною оцінкою вищезазначених статей і ціною при погашенні зобов"язань</t>
  </si>
  <si>
    <t>Зміни обсягів депозитів і цінних паперів, що використовуються для управління ліквідністю</t>
  </si>
  <si>
    <t>Усього</t>
  </si>
  <si>
    <t>Інше внутрішнє фінансування</t>
  </si>
  <si>
    <t>Позики інших фінансових установ</t>
  </si>
  <si>
    <t>Позикинефінансових державних підприємств</t>
  </si>
  <si>
    <t>Середньострокові зобов'язання</t>
  </si>
  <si>
    <t>Погашення</t>
  </si>
  <si>
    <t>Внутрішні зобов'язання</t>
  </si>
  <si>
    <t>Зовнішні зобов'язання</t>
  </si>
  <si>
    <t>Фінансування за активними операціями</t>
  </si>
  <si>
    <t>Фінансування бюджету за типом боргового зобов'язання</t>
  </si>
  <si>
    <t>Загальний фонд</t>
  </si>
  <si>
    <t>Керуючий справами обласної ради</t>
  </si>
  <si>
    <t>Повернення коштів з депозитів або пред'явлення цінних паперів</t>
  </si>
  <si>
    <t>Запозичення</t>
  </si>
  <si>
    <t>Одержано</t>
  </si>
  <si>
    <t>Повернено</t>
  </si>
  <si>
    <t>Фінансування за борговими операціями</t>
  </si>
  <si>
    <t>Переоцінка вартості в національній валюті</t>
  </si>
  <si>
    <t>Зміна обсягів вимог до інших фінансових установ, що використовуються для управління ліквідністю</t>
  </si>
  <si>
    <t xml:space="preserve">Код </t>
  </si>
  <si>
    <t>Назва</t>
  </si>
  <si>
    <t>Довгострокові зобов'язання</t>
  </si>
  <si>
    <t>Разом  коштів,  отриманих  з усіх джерел фінансування бюджету за типом боргового зобов'язання</t>
  </si>
  <si>
    <t>обласної військової адміністрації</t>
  </si>
  <si>
    <t>(код бюджету)</t>
  </si>
  <si>
    <t>Фінансування за рахунок залишків коштів на рахунках бюджетних установ</t>
  </si>
  <si>
    <t>На початок періоду</t>
  </si>
  <si>
    <t>Розміщення коштів на депозитах або придбання цінних паперів</t>
  </si>
  <si>
    <t xml:space="preserve">Керівник секретаріату </t>
  </si>
  <si>
    <t>Короткострокові зобов'язання та векселі</t>
  </si>
  <si>
    <t>Інші зобов'язання</t>
  </si>
  <si>
    <t>Фінансування за рахунок коштів єдиного казначейського рахунку</t>
  </si>
  <si>
    <t>Фінансування за рахунок позик банківських установ</t>
  </si>
  <si>
    <t>Позики, не віднесені до інших категорій</t>
  </si>
  <si>
    <t>Зміни обсягів готівкових коштів</t>
  </si>
  <si>
    <t>Разом</t>
  </si>
  <si>
    <t>грн</t>
  </si>
  <si>
    <t xml:space="preserve"> Зміни обсягів депозитів і цінних паперів, що використовуються для управління ліквідністю</t>
  </si>
  <si>
    <t>Спеціальний фонд</t>
  </si>
  <si>
    <t>Внутрішнє фінансування</t>
  </si>
  <si>
    <t>Позики, надані органами управління іноземних держав</t>
  </si>
  <si>
    <t>Позики, надані іноземними комерційними банками</t>
  </si>
  <si>
    <t xml:space="preserve"> Повернення коштів з депозитів або пред"явлення цінних паперів</t>
  </si>
  <si>
    <t>Коригування</t>
  </si>
  <si>
    <t>6=(гр.3+гр.4)</t>
  </si>
  <si>
    <t>Зовнішні запозичення</t>
  </si>
  <si>
    <t>Позики, надані міжнародними організаціями економічного розвитку</t>
  </si>
  <si>
    <t>На кінець періоду</t>
  </si>
  <si>
    <t>Інші розрахунки</t>
  </si>
  <si>
    <t>Фінансування за рахунок коштів  державних фондів</t>
  </si>
  <si>
    <t>Одержано позик</t>
  </si>
  <si>
    <t>Погашено позик</t>
  </si>
  <si>
    <t>Різниця між вартісною оцінкою вищезазначених статей і ціною нового випуску зобов'язань</t>
  </si>
  <si>
    <t>Фінансування за рахунок позик Національного банку України</t>
  </si>
  <si>
    <t xml:space="preserve">Фінансування за рахунок інших банків </t>
  </si>
  <si>
    <t xml:space="preserve">Зміни до фінансування обласного бюджету на 2023 рік                                </t>
  </si>
  <si>
    <t>Додаток  1</t>
  </si>
  <si>
    <t>від ____________ №_________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</si>
</sst>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5">
    <numFmt numFmtId="182" formatCode="#,##0\ &quot;грн.&quot;;\-#,##0\ &quot;грн.&quot;"/>
    <numFmt numFmtId="189" formatCode="_-* #,##0.00\ _г_р_н_._-;\-* #,##0.00\ _г_р_н_._-;_-* &quot;-&quot;??\ _г_р_н_._-;_-@_-"/>
    <numFmt numFmtId="190" formatCode="#,##0.0"/>
    <numFmt numFmtId="192" formatCode="_-* #,##0\ &quot;р.&quot;_-;\-* #,##0\ &quot;р.&quot;_-;_-* &quot;-&quot;\ &quot;р.&quot;_-;_-@_-"/>
    <numFmt numFmtId="193" formatCode="_-* #,##0\ _р_._-;\-* #,##0\ _р_._-;_-* &quot;-&quot;\ _р_._-;_-@_-"/>
    <numFmt numFmtId="194" formatCode="_-* #,##0.00\ &quot;р.&quot;_-;\-* #,##0.00\ &quot;р.&quot;_-;_-* &quot;-&quot;??\ &quot;р.&quot;_-;_-@_-"/>
    <numFmt numFmtId="195" formatCode="_-* #,##0.00\ _р_._-;\-* #,##0.00\ _р_._-;_-* &quot;-&quot;??\ _р_._-;_-@_-"/>
    <numFmt numFmtId="196" formatCode="_(&quot;$&quot;* #,##0_);_(&quot;$&quot;* \(#,##0\);_(&quot;$&quot;* &quot;-&quot;_);_(@_)"/>
    <numFmt numFmtId="197" formatCode="_(&quot;$&quot;* #,##0.00_);_(&quot;$&quot;* \(#,##0.00\);_(&quot;$&quot;* &quot;-&quot;??_);_(@_)"/>
    <numFmt numFmtId="198" formatCode="#,##0\ &quot;z?&quot;;[Red]\-#,##0\ &quot;z?&quot;"/>
    <numFmt numFmtId="199" formatCode="#,##0.00\ &quot;z?&quot;;[Red]\-#,##0.00\ &quot;z?&quot;"/>
    <numFmt numFmtId="200" formatCode="_-* #,##0\ _z_?_-;\-* #,##0\ _z_?_-;_-* &quot;-&quot;\ _z_?_-;_-@_-"/>
    <numFmt numFmtId="201" formatCode="_-* #,##0.00\ _z_?_-;\-* #,##0.00\ _z_?_-;_-* &quot;-&quot;??\ _z_?_-;_-@_-"/>
    <numFmt numFmtId="202" formatCode="#,##0.\-"/>
    <numFmt numFmtId="203" formatCode="#,##0.000"/>
  </numFmts>
  <fonts count="78">
    <font>
      <sz val="10"/>
      <name val="Arial Cyr"/>
      <charset val="204"/>
    </font>
    <font>
      <sz val="10"/>
      <name val="Arial Cyr"/>
      <charset val="204"/>
    </font>
    <font>
      <sz val="10"/>
      <name val="Times New Roman CYR"/>
      <family val="1"/>
      <charset val="204"/>
    </font>
    <font>
      <sz val="12"/>
      <name val="Times New Roman Cyr"/>
      <family val="1"/>
      <charset val="204"/>
    </font>
    <font>
      <sz val="10"/>
      <name val="Times New Roman"/>
      <family val="1"/>
      <charset val="204"/>
    </font>
    <font>
      <sz val="10"/>
      <name val="Helv"/>
    </font>
    <font>
      <sz val="1"/>
      <color indexed="8"/>
      <name val="Courier"/>
    </font>
    <font>
      <sz val="1"/>
      <color indexed="8"/>
      <name val="Courier"/>
      <charset val="204"/>
    </font>
    <font>
      <sz val="10"/>
      <name val="Helv"/>
      <charset val="204"/>
    </font>
    <font>
      <b/>
      <sz val="1"/>
      <color indexed="8"/>
      <name val="Courier"/>
    </font>
    <font>
      <sz val="10"/>
      <name val="Arial CE"/>
    </font>
    <font>
      <sz val="9"/>
      <name val="PL Arial"/>
    </font>
    <font>
      <sz val="10"/>
      <name val="PL Arial"/>
    </font>
    <font>
      <sz val="10"/>
      <name val="Arial"/>
      <charset val="204"/>
    </font>
    <font>
      <b/>
      <sz val="18"/>
      <name val="Times New Roman"/>
    </font>
    <font>
      <b/>
      <sz val="14"/>
      <name val="Times New Roman"/>
    </font>
    <font>
      <sz val="14"/>
      <name val="Times New Roman"/>
    </font>
    <font>
      <sz val="10"/>
      <name val="PL Arial"/>
      <charset val="204"/>
    </font>
    <font>
      <b/>
      <sz val="14"/>
      <name val="PL Arial"/>
    </font>
    <font>
      <b/>
      <sz val="11"/>
      <name val="Times New Roman"/>
      <family val="1"/>
      <charset val="204"/>
    </font>
    <font>
      <b/>
      <sz val="14"/>
      <name val="Times New Roman Cyr"/>
      <family val="1"/>
      <charset val="204"/>
    </font>
    <font>
      <sz val="10"/>
      <color indexed="9"/>
      <name val="Times New Roman Cyr"/>
      <family val="1"/>
      <charset val="204"/>
    </font>
    <font>
      <sz val="10"/>
      <color indexed="9"/>
      <name val="Arial Cyr"/>
      <charset val="204"/>
    </font>
    <font>
      <b/>
      <sz val="14"/>
      <color indexed="9"/>
      <name val="Times New Roman Cyr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indexed="9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0"/>
      <color indexed="57"/>
      <name val="Times New Roman"/>
      <family val="1"/>
      <charset val="204"/>
    </font>
    <font>
      <b/>
      <sz val="13.5"/>
      <name val="Times New Roman"/>
      <family val="1"/>
      <charset val="204"/>
    </font>
    <font>
      <b/>
      <sz val="10"/>
      <name val="Times New Roman Cyr"/>
      <charset val="204"/>
    </font>
    <font>
      <b/>
      <sz val="13.5"/>
      <name val="Times New Roman Cyr"/>
      <charset val="204"/>
    </font>
    <font>
      <i/>
      <sz val="11"/>
      <color indexed="8"/>
      <name val="Times New Roman"/>
      <family val="1"/>
      <charset val="204"/>
    </font>
    <font>
      <sz val="14"/>
      <name val="Times New Roman CYR"/>
      <charset val="204"/>
    </font>
    <font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sz val="9"/>
      <name val="Times New Roman"/>
      <family val="1"/>
      <charset val="204"/>
    </font>
    <font>
      <sz val="13.5"/>
      <color indexed="8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sz val="13.5"/>
      <name val="Times New Roman Cyr"/>
      <family val="1"/>
      <charset val="204"/>
    </font>
    <font>
      <sz val="10"/>
      <color indexed="10"/>
      <name val="Times New Roman"/>
      <family val="1"/>
      <charset val="204"/>
    </font>
    <font>
      <b/>
      <sz val="10"/>
      <color indexed="57"/>
      <name val="Times New Roman"/>
      <family val="1"/>
      <charset val="204"/>
    </font>
    <font>
      <b/>
      <sz val="10"/>
      <color indexed="9"/>
      <name val="Times New Roman"/>
      <family val="1"/>
      <charset val="204"/>
    </font>
    <font>
      <sz val="9"/>
      <color indexed="8"/>
      <name val="Times New Roman"/>
      <family val="1"/>
      <charset val="204"/>
    </font>
    <font>
      <i/>
      <sz val="12"/>
      <color indexed="9"/>
      <name val="Times New Roman"/>
      <family val="1"/>
      <charset val="204"/>
    </font>
    <font>
      <sz val="14"/>
      <color indexed="9"/>
      <name val="Times New Roman"/>
      <family val="1"/>
      <charset val="204"/>
    </font>
    <font>
      <b/>
      <sz val="9"/>
      <color indexed="81"/>
      <name val="Tahoma"/>
      <charset val="204"/>
    </font>
    <font>
      <sz val="9"/>
      <color indexed="81"/>
      <name val="Tahoma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10"/>
      <name val="Calibri"/>
      <family val="2"/>
      <charset val="204"/>
    </font>
    <font>
      <sz val="10"/>
      <name val="Arial"/>
      <family val="2"/>
      <charset val="204"/>
    </font>
    <font>
      <sz val="10"/>
      <name val="Courier New"/>
      <family val="3"/>
      <charset val="204"/>
    </font>
    <font>
      <sz val="1"/>
      <color indexed="8"/>
      <name val="Courier"/>
    </font>
    <font>
      <i/>
      <sz val="12"/>
      <name val="Times New Roman"/>
      <family val="1"/>
      <charset val="204"/>
    </font>
    <font>
      <sz val="1"/>
      <color indexed="8"/>
      <name val="Courier"/>
    </font>
    <font>
      <sz val="12"/>
      <color indexed="9"/>
      <name val="Times New Roman"/>
      <family val="1"/>
      <charset val="204"/>
    </font>
    <font>
      <sz val="10"/>
      <color indexed="55"/>
      <name val="Times New Roman"/>
      <family val="1"/>
      <charset val="204"/>
    </font>
    <font>
      <sz val="10"/>
      <color indexed="55"/>
      <name val="Times New Roman CYR"/>
      <family val="1"/>
      <charset val="204"/>
    </font>
    <font>
      <b/>
      <sz val="12"/>
      <color indexed="55"/>
      <name val="Times New Roman"/>
      <family val="1"/>
      <charset val="204"/>
    </font>
    <font>
      <sz val="1"/>
      <color indexed="8"/>
      <name val="Courier"/>
    </font>
    <font>
      <sz val="11"/>
      <color rgb="FF006100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lightGray"/>
    </fill>
    <fill>
      <patternFill patternType="gray0625"/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rgb="FFC6EFCE"/>
      </patternFill>
    </fill>
    <fill>
      <patternFill patternType="solid">
        <fgColor rgb="FFFFEB9C"/>
      </patternFill>
    </fill>
  </fills>
  <borders count="15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42">
    <xf numFmtId="0" fontId="0" fillId="0" borderId="0"/>
    <xf numFmtId="0" fontId="7" fillId="0" borderId="1">
      <protection locked="0"/>
    </xf>
    <xf numFmtId="0" fontId="8" fillId="0" borderId="0"/>
    <xf numFmtId="0" fontId="8" fillId="0" borderId="0"/>
    <xf numFmtId="0" fontId="5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7" fillId="0" borderId="0">
      <protection locked="0"/>
    </xf>
    <xf numFmtId="0" fontId="7" fillId="0" borderId="0">
      <protection locked="0"/>
    </xf>
    <xf numFmtId="0" fontId="7" fillId="0" borderId="0">
      <protection locked="0"/>
    </xf>
    <xf numFmtId="0" fontId="7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7" fillId="0" borderId="1">
      <protection locked="0"/>
    </xf>
    <xf numFmtId="0" fontId="9" fillId="0" borderId="0">
      <protection locked="0"/>
    </xf>
    <xf numFmtId="0" fontId="9" fillId="0" borderId="0">
      <protection locked="0"/>
    </xf>
    <xf numFmtId="0" fontId="6" fillId="0" borderId="1">
      <protection locked="0"/>
    </xf>
    <xf numFmtId="0" fontId="6" fillId="0" borderId="0">
      <protection locked="0"/>
    </xf>
    <xf numFmtId="0" fontId="6" fillId="0" borderId="1">
      <protection locked="0"/>
    </xf>
    <xf numFmtId="0" fontId="68" fillId="0" borderId="0">
      <protection locked="0"/>
    </xf>
    <xf numFmtId="0" fontId="68" fillId="0" borderId="1">
      <protection locked="0"/>
    </xf>
    <xf numFmtId="0" fontId="75" fillId="0" borderId="0">
      <protection locked="0"/>
    </xf>
    <xf numFmtId="0" fontId="75" fillId="0" borderId="1">
      <protection locked="0"/>
    </xf>
    <xf numFmtId="0" fontId="6" fillId="0" borderId="0">
      <protection locked="0"/>
    </xf>
    <xf numFmtId="0" fontId="6" fillId="0" borderId="1">
      <protection locked="0"/>
    </xf>
    <xf numFmtId="0" fontId="6" fillId="0" borderId="0">
      <protection locked="0"/>
    </xf>
    <xf numFmtId="0" fontId="6" fillId="0" borderId="1">
      <protection locked="0"/>
    </xf>
    <xf numFmtId="0" fontId="6" fillId="0" borderId="0">
      <protection locked="0"/>
    </xf>
    <xf numFmtId="0" fontId="6" fillId="0" borderId="1">
      <protection locked="0"/>
    </xf>
    <xf numFmtId="0" fontId="6" fillId="0" borderId="0">
      <protection locked="0"/>
    </xf>
    <xf numFmtId="0" fontId="6" fillId="0" borderId="1">
      <protection locked="0"/>
    </xf>
    <xf numFmtId="0" fontId="6" fillId="0" borderId="0">
      <protection locked="0"/>
    </xf>
    <xf numFmtId="0" fontId="6" fillId="0" borderId="1">
      <protection locked="0"/>
    </xf>
    <xf numFmtId="0" fontId="6" fillId="0" borderId="0">
      <protection locked="0"/>
    </xf>
    <xf numFmtId="0" fontId="6" fillId="0" borderId="1">
      <protection locked="0"/>
    </xf>
    <xf numFmtId="0" fontId="70" fillId="0" borderId="0">
      <protection locked="0"/>
    </xf>
    <xf numFmtId="0" fontId="70" fillId="0" borderId="1">
      <protection locked="0"/>
    </xf>
    <xf numFmtId="0" fontId="6" fillId="0" borderId="0">
      <protection locked="0"/>
    </xf>
    <xf numFmtId="0" fontId="6" fillId="0" borderId="1">
      <protection locked="0"/>
    </xf>
    <xf numFmtId="0" fontId="6" fillId="0" borderId="0">
      <protection locked="0"/>
    </xf>
    <xf numFmtId="0" fontId="6" fillId="0" borderId="1">
      <protection locked="0"/>
    </xf>
    <xf numFmtId="0" fontId="6" fillId="0" borderId="0">
      <protection locked="0"/>
    </xf>
    <xf numFmtId="0" fontId="6" fillId="0" borderId="1">
      <protection locked="0"/>
    </xf>
    <xf numFmtId="0" fontId="6" fillId="0" borderId="0">
      <protection locked="0"/>
    </xf>
    <xf numFmtId="0" fontId="6" fillId="0" borderId="1">
      <protection locked="0"/>
    </xf>
    <xf numFmtId="0" fontId="6" fillId="0" borderId="0">
      <protection locked="0"/>
    </xf>
    <xf numFmtId="0" fontId="6" fillId="0" borderId="1">
      <protection locked="0"/>
    </xf>
    <xf numFmtId="0" fontId="6" fillId="0" borderId="0">
      <protection locked="0"/>
    </xf>
    <xf numFmtId="0" fontId="6" fillId="0" borderId="1">
      <protection locked="0"/>
    </xf>
    <xf numFmtId="0" fontId="6" fillId="0" borderId="0">
      <protection locked="0"/>
    </xf>
    <xf numFmtId="0" fontId="6" fillId="0" borderId="1">
      <protection locked="0"/>
    </xf>
    <xf numFmtId="0" fontId="6" fillId="0" borderId="0">
      <protection locked="0"/>
    </xf>
    <xf numFmtId="0" fontId="6" fillId="0" borderId="1">
      <protection locked="0"/>
    </xf>
    <xf numFmtId="0" fontId="70" fillId="0" borderId="0">
      <protection locked="0"/>
    </xf>
    <xf numFmtId="0" fontId="70" fillId="0" borderId="1">
      <protection locked="0"/>
    </xf>
    <xf numFmtId="0" fontId="6" fillId="0" borderId="0">
      <protection locked="0"/>
    </xf>
    <xf numFmtId="0" fontId="6" fillId="0" borderId="1">
      <protection locked="0"/>
    </xf>
    <xf numFmtId="0" fontId="6" fillId="0" borderId="0">
      <protection locked="0"/>
    </xf>
    <xf numFmtId="0" fontId="6" fillId="0" borderId="1">
      <protection locked="0"/>
    </xf>
    <xf numFmtId="0" fontId="6" fillId="0" borderId="0">
      <protection locked="0"/>
    </xf>
    <xf numFmtId="0" fontId="6" fillId="0" borderId="1">
      <protection locked="0"/>
    </xf>
    <xf numFmtId="0" fontId="6" fillId="0" borderId="0">
      <protection locked="0"/>
    </xf>
    <xf numFmtId="0" fontId="6" fillId="0" borderId="1">
      <protection locked="0"/>
    </xf>
    <xf numFmtId="0" fontId="6" fillId="0" borderId="0">
      <protection locked="0"/>
    </xf>
    <xf numFmtId="0" fontId="6" fillId="0" borderId="1">
      <protection locked="0"/>
    </xf>
    <xf numFmtId="0" fontId="6" fillId="0" borderId="0">
      <protection locked="0"/>
    </xf>
    <xf numFmtId="0" fontId="6" fillId="0" borderId="1">
      <protection locked="0"/>
    </xf>
    <xf numFmtId="0" fontId="6" fillId="0" borderId="0">
      <protection locked="0"/>
    </xf>
    <xf numFmtId="0" fontId="6" fillId="0" borderId="0">
      <protection locked="0"/>
    </xf>
    <xf numFmtId="0" fontId="68" fillId="0" borderId="0">
      <protection locked="0"/>
    </xf>
    <xf numFmtId="0" fontId="68" fillId="0" borderId="0">
      <protection locked="0"/>
    </xf>
    <xf numFmtId="0" fontId="75" fillId="0" borderId="0">
      <protection locked="0"/>
    </xf>
    <xf numFmtId="0" fontId="75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70" fillId="0" borderId="0">
      <protection locked="0"/>
    </xf>
    <xf numFmtId="0" fontId="70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70" fillId="0" borderId="0">
      <protection locked="0"/>
    </xf>
    <xf numFmtId="0" fontId="70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9" fillId="0" borderId="0">
      <protection locked="0"/>
    </xf>
    <xf numFmtId="0" fontId="9" fillId="0" borderId="0">
      <protection locked="0"/>
    </xf>
    <xf numFmtId="0" fontId="54" fillId="2" borderId="0" applyNumberFormat="0" applyBorder="0" applyAlignment="0" applyProtection="0"/>
    <xf numFmtId="0" fontId="54" fillId="3" borderId="0" applyNumberFormat="0" applyBorder="0" applyAlignment="0" applyProtection="0"/>
    <xf numFmtId="0" fontId="54" fillId="4" borderId="0" applyNumberFormat="0" applyBorder="0" applyAlignment="0" applyProtection="0"/>
    <xf numFmtId="0" fontId="54" fillId="5" borderId="0" applyNumberFormat="0" applyBorder="0" applyAlignment="0" applyProtection="0"/>
    <xf numFmtId="0" fontId="54" fillId="6" borderId="0" applyNumberFormat="0" applyBorder="0" applyAlignment="0" applyProtection="0"/>
    <xf numFmtId="0" fontId="54" fillId="7" borderId="0" applyNumberFormat="0" applyBorder="0" applyAlignment="0" applyProtection="0"/>
    <xf numFmtId="0" fontId="54" fillId="2" borderId="0" applyNumberFormat="0" applyBorder="0" applyAlignment="0" applyProtection="0"/>
    <xf numFmtId="0" fontId="54" fillId="3" borderId="0" applyNumberFormat="0" applyBorder="0" applyAlignment="0" applyProtection="0"/>
    <xf numFmtId="0" fontId="54" fillId="4" borderId="0" applyNumberFormat="0" applyBorder="0" applyAlignment="0" applyProtection="0"/>
    <xf numFmtId="0" fontId="54" fillId="5" borderId="0" applyNumberFormat="0" applyBorder="0" applyAlignment="0" applyProtection="0"/>
    <xf numFmtId="0" fontId="54" fillId="6" borderId="0" applyNumberFormat="0" applyBorder="0" applyAlignment="0" applyProtection="0"/>
    <xf numFmtId="0" fontId="54" fillId="7" borderId="0" applyNumberFormat="0" applyBorder="0" applyAlignment="0" applyProtection="0"/>
    <xf numFmtId="0" fontId="54" fillId="8" borderId="0" applyNumberFormat="0" applyBorder="0" applyAlignment="0" applyProtection="0"/>
    <xf numFmtId="0" fontId="54" fillId="9" borderId="0" applyNumberFormat="0" applyBorder="0" applyAlignment="0" applyProtection="0"/>
    <xf numFmtId="0" fontId="54" fillId="10" borderId="0" applyNumberFormat="0" applyBorder="0" applyAlignment="0" applyProtection="0"/>
    <xf numFmtId="0" fontId="54" fillId="5" borderId="0" applyNumberFormat="0" applyBorder="0" applyAlignment="0" applyProtection="0"/>
    <xf numFmtId="0" fontId="54" fillId="8" borderId="0" applyNumberFormat="0" applyBorder="0" applyAlignment="0" applyProtection="0"/>
    <xf numFmtId="0" fontId="54" fillId="11" borderId="0" applyNumberFormat="0" applyBorder="0" applyAlignment="0" applyProtection="0"/>
    <xf numFmtId="0" fontId="54" fillId="8" borderId="0" applyNumberFormat="0" applyBorder="0" applyAlignment="0" applyProtection="0"/>
    <xf numFmtId="0" fontId="54" fillId="9" borderId="0" applyNumberFormat="0" applyBorder="0" applyAlignment="0" applyProtection="0"/>
    <xf numFmtId="0" fontId="54" fillId="10" borderId="0" applyNumberFormat="0" applyBorder="0" applyAlignment="0" applyProtection="0"/>
    <xf numFmtId="0" fontId="54" fillId="5" borderId="0" applyNumberFormat="0" applyBorder="0" applyAlignment="0" applyProtection="0"/>
    <xf numFmtId="0" fontId="54" fillId="8" borderId="0" applyNumberFormat="0" applyBorder="0" applyAlignment="0" applyProtection="0"/>
    <xf numFmtId="0" fontId="54" fillId="11" borderId="0" applyNumberFormat="0" applyBorder="0" applyAlignment="0" applyProtection="0"/>
    <xf numFmtId="0" fontId="55" fillId="12" borderId="0" applyNumberFormat="0" applyBorder="0" applyAlignment="0" applyProtection="0"/>
    <xf numFmtId="0" fontId="55" fillId="9" borderId="0" applyNumberFormat="0" applyBorder="0" applyAlignment="0" applyProtection="0"/>
    <xf numFmtId="0" fontId="55" fillId="10" borderId="0" applyNumberFormat="0" applyBorder="0" applyAlignment="0" applyProtection="0"/>
    <xf numFmtId="0" fontId="55" fillId="13" borderId="0" applyNumberFormat="0" applyBorder="0" applyAlignment="0" applyProtection="0"/>
    <xf numFmtId="0" fontId="55" fillId="14" borderId="0" applyNumberFormat="0" applyBorder="0" applyAlignment="0" applyProtection="0"/>
    <xf numFmtId="0" fontId="55" fillId="15" borderId="0" applyNumberFormat="0" applyBorder="0" applyAlignment="0" applyProtection="0"/>
    <xf numFmtId="0" fontId="55" fillId="12" borderId="0" applyNumberFormat="0" applyBorder="0" applyAlignment="0" applyProtection="0"/>
    <xf numFmtId="0" fontId="55" fillId="9" borderId="0" applyNumberFormat="0" applyBorder="0" applyAlignment="0" applyProtection="0"/>
    <xf numFmtId="0" fontId="55" fillId="10" borderId="0" applyNumberFormat="0" applyBorder="0" applyAlignment="0" applyProtection="0"/>
    <xf numFmtId="0" fontId="55" fillId="13" borderId="0" applyNumberFormat="0" applyBorder="0" applyAlignment="0" applyProtection="0"/>
    <xf numFmtId="0" fontId="55" fillId="14" borderId="0" applyNumberFormat="0" applyBorder="0" applyAlignment="0" applyProtection="0"/>
    <xf numFmtId="0" fontId="55" fillId="15" borderId="0" applyNumberFormat="0" applyBorder="0" applyAlignment="0" applyProtection="0"/>
    <xf numFmtId="198" fontId="10" fillId="0" borderId="0" applyFont="0" applyFill="0" applyBorder="0" applyAlignment="0" applyProtection="0"/>
    <xf numFmtId="199" fontId="10" fillId="0" borderId="0" applyFont="0" applyFill="0" applyBorder="0" applyAlignment="0" applyProtection="0"/>
    <xf numFmtId="9" fontId="11" fillId="0" borderId="0"/>
    <xf numFmtId="4" fontId="12" fillId="0" borderId="0" applyFill="0" applyBorder="0" applyProtection="0">
      <alignment horizontal="right"/>
    </xf>
    <xf numFmtId="3" fontId="12" fillId="0" borderId="0" applyFill="0" applyBorder="0" applyProtection="0"/>
    <xf numFmtId="4" fontId="12" fillId="0" borderId="0"/>
    <xf numFmtId="3" fontId="12" fillId="0" borderId="0"/>
    <xf numFmtId="193" fontId="13" fillId="0" borderId="0" applyFont="0" applyFill="0" applyBorder="0" applyAlignment="0" applyProtection="0"/>
    <xf numFmtId="195" fontId="13" fillId="0" borderId="0" applyFont="0" applyFill="0" applyBorder="0" applyAlignment="0" applyProtection="0"/>
    <xf numFmtId="192" fontId="13" fillId="0" borderId="0" applyFont="0" applyFill="0" applyBorder="0" applyAlignment="0" applyProtection="0"/>
    <xf numFmtId="194" fontId="13" fillId="0" borderId="0" applyFont="0" applyFill="0" applyBorder="0" applyAlignment="0" applyProtection="0"/>
    <xf numFmtId="16" fontId="11" fillId="0" borderId="0"/>
    <xf numFmtId="200" fontId="10" fillId="0" borderId="0" applyFont="0" applyFill="0" applyBorder="0" applyAlignment="0" applyProtection="0"/>
    <xf numFmtId="201" fontId="10" fillId="0" borderId="0" applyFont="0" applyFill="0" applyBorder="0" applyAlignment="0" applyProtection="0"/>
    <xf numFmtId="202" fontId="14" fillId="16" borderId="0"/>
    <xf numFmtId="0" fontId="15" fillId="17" borderId="0"/>
    <xf numFmtId="202" fontId="16" fillId="0" borderId="0"/>
    <xf numFmtId="0" fontId="10" fillId="0" borderId="0"/>
    <xf numFmtId="10" fontId="12" fillId="18" borderId="0" applyFill="0" applyBorder="0" applyProtection="0">
      <alignment horizontal="center"/>
    </xf>
    <xf numFmtId="10" fontId="12" fillId="0" borderId="0"/>
    <xf numFmtId="10" fontId="17" fillId="18" borderId="0" applyFill="0" applyBorder="0" applyProtection="0">
      <alignment horizontal="center"/>
    </xf>
    <xf numFmtId="0" fontId="12" fillId="0" borderId="0"/>
    <xf numFmtId="0" fontId="13" fillId="0" borderId="0"/>
    <xf numFmtId="0" fontId="1" fillId="0" borderId="0"/>
    <xf numFmtId="0" fontId="5" fillId="0" borderId="0"/>
    <xf numFmtId="0" fontId="10" fillId="0" borderId="0"/>
    <xf numFmtId="38" fontId="10" fillId="0" borderId="0" applyFont="0" applyFill="0" applyBorder="0" applyAlignment="0" applyProtection="0"/>
    <xf numFmtId="40" fontId="10" fillId="0" borderId="0" applyFont="0" applyFill="0" applyBorder="0" applyAlignment="0" applyProtection="0"/>
    <xf numFmtId="10" fontId="11" fillId="0" borderId="0">
      <alignment horizontal="center"/>
    </xf>
    <xf numFmtId="0" fontId="18" fillId="18" borderId="0"/>
    <xf numFmtId="196" fontId="10" fillId="0" borderId="0" applyFont="0" applyFill="0" applyBorder="0" applyAlignment="0" applyProtection="0"/>
    <xf numFmtId="197" fontId="10" fillId="0" borderId="0" applyFont="0" applyFill="0" applyBorder="0" applyAlignment="0" applyProtection="0"/>
    <xf numFmtId="0" fontId="56" fillId="7" borderId="2" applyNumberFormat="0" applyAlignment="0" applyProtection="0"/>
    <xf numFmtId="0" fontId="56" fillId="7" borderId="2" applyNumberFormat="0" applyAlignment="0" applyProtection="0"/>
    <xf numFmtId="0" fontId="57" fillId="4" borderId="0" applyNumberFormat="0" applyBorder="0" applyAlignment="0" applyProtection="0"/>
    <xf numFmtId="0" fontId="58" fillId="0" borderId="3" applyNumberFormat="0" applyFill="0" applyAlignment="0" applyProtection="0"/>
    <xf numFmtId="0" fontId="59" fillId="0" borderId="4" applyNumberFormat="0" applyFill="0" applyAlignment="0" applyProtection="0"/>
    <xf numFmtId="0" fontId="60" fillId="0" borderId="5" applyNumberFormat="0" applyFill="0" applyAlignment="0" applyProtection="0"/>
    <xf numFmtId="0" fontId="60" fillId="0" borderId="0" applyNumberFormat="0" applyFill="0" applyBorder="0" applyAlignment="0" applyProtection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1" fillId="0" borderId="0"/>
    <xf numFmtId="0" fontId="1" fillId="0" borderId="0"/>
    <xf numFmtId="0" fontId="1" fillId="0" borderId="0"/>
    <xf numFmtId="0" fontId="6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1" fillId="0" borderId="6" applyNumberFormat="0" applyFill="0" applyAlignment="0" applyProtection="0"/>
    <xf numFmtId="0" fontId="62" fillId="19" borderId="7" applyNumberFormat="0" applyAlignment="0" applyProtection="0"/>
    <xf numFmtId="0" fontId="62" fillId="19" borderId="7" applyNumberFormat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4" fillId="20" borderId="0" applyNumberFormat="0" applyBorder="0" applyAlignment="0" applyProtection="0"/>
    <xf numFmtId="0" fontId="64" fillId="20" borderId="0" applyNumberFormat="0" applyBorder="0" applyAlignment="0" applyProtection="0"/>
    <xf numFmtId="0" fontId="1" fillId="0" borderId="0"/>
    <xf numFmtId="0" fontId="3" fillId="0" borderId="0"/>
    <xf numFmtId="0" fontId="61" fillId="0" borderId="6" applyNumberFormat="0" applyFill="0" applyAlignment="0" applyProtection="0"/>
    <xf numFmtId="0" fontId="8" fillId="0" borderId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193" fontId="66" fillId="0" borderId="0" applyFont="0" applyFill="0" applyBorder="0" applyAlignment="0" applyProtection="0"/>
    <xf numFmtId="195" fontId="66" fillId="0" borderId="0" applyFont="0" applyFill="0" applyBorder="0" applyAlignment="0" applyProtection="0"/>
    <xf numFmtId="189" fontId="1" fillId="0" borderId="0" applyFont="0" applyFill="0" applyBorder="0" applyAlignment="0" applyProtection="0"/>
    <xf numFmtId="182" fontId="1" fillId="0" borderId="0" applyFont="0" applyFill="0" applyBorder="0" applyAlignment="0" applyProtection="0"/>
    <xf numFmtId="0" fontId="57" fillId="4" borderId="0" applyNumberFormat="0" applyBorder="0" applyAlignment="0" applyProtection="0"/>
    <xf numFmtId="0" fontId="6" fillId="0" borderId="0">
      <protection locked="0"/>
    </xf>
    <xf numFmtId="0" fontId="76" fillId="22" borderId="0" applyNumberFormat="0" applyBorder="0" applyAlignment="0" applyProtection="0"/>
    <xf numFmtId="0" fontId="77" fillId="23" borderId="0" applyNumberFormat="0" applyBorder="0" applyAlignment="0" applyProtection="0"/>
  </cellStyleXfs>
  <cellXfs count="144">
    <xf numFmtId="0" fontId="0" fillId="0" borderId="0" xfId="0"/>
    <xf numFmtId="0" fontId="40" fillId="21" borderId="0" xfId="0" applyFont="1" applyFill="1" applyAlignment="1">
      <alignment horizontal="center" wrapText="1"/>
    </xf>
    <xf numFmtId="0" fontId="2" fillId="21" borderId="0" xfId="0" applyFont="1" applyFill="1"/>
    <xf numFmtId="0" fontId="2" fillId="21" borderId="0" xfId="0" applyFont="1" applyFill="1" applyAlignment="1">
      <alignment wrapText="1"/>
    </xf>
    <xf numFmtId="0" fontId="2" fillId="21" borderId="0" xfId="0" applyFont="1" applyFill="1" applyAlignment="1"/>
    <xf numFmtId="0" fontId="21" fillId="21" borderId="0" xfId="0" applyFont="1" applyFill="1"/>
    <xf numFmtId="0" fontId="23" fillId="21" borderId="0" xfId="0" applyFont="1" applyFill="1"/>
    <xf numFmtId="0" fontId="20" fillId="21" borderId="0" xfId="0" applyFont="1" applyFill="1"/>
    <xf numFmtId="0" fontId="26" fillId="21" borderId="0" xfId="0" applyFont="1" applyFill="1"/>
    <xf numFmtId="0" fontId="4" fillId="21" borderId="0" xfId="0" applyFont="1" applyFill="1"/>
    <xf numFmtId="0" fontId="30" fillId="21" borderId="0" xfId="0" applyFont="1" applyFill="1"/>
    <xf numFmtId="0" fontId="32" fillId="21" borderId="0" xfId="0" applyFont="1" applyFill="1"/>
    <xf numFmtId="0" fontId="34" fillId="21" borderId="0" xfId="0" applyFont="1" applyFill="1" applyAlignment="1">
      <alignment horizontal="center"/>
    </xf>
    <xf numFmtId="0" fontId="1" fillId="21" borderId="0" xfId="0" applyFont="1" applyFill="1"/>
    <xf numFmtId="0" fontId="24" fillId="21" borderId="0" xfId="0" applyFont="1" applyFill="1" applyAlignment="1">
      <alignment horizontal="center" wrapText="1"/>
    </xf>
    <xf numFmtId="0" fontId="4" fillId="21" borderId="0" xfId="0" applyFont="1" applyFill="1" applyAlignment="1">
      <alignment wrapText="1"/>
    </xf>
    <xf numFmtId="0" fontId="30" fillId="21" borderId="0" xfId="0" applyFont="1" applyFill="1" applyAlignment="1">
      <alignment wrapText="1"/>
    </xf>
    <xf numFmtId="0" fontId="4" fillId="21" borderId="0" xfId="0" applyFont="1" applyFill="1" applyAlignment="1"/>
    <xf numFmtId="0" fontId="30" fillId="21" borderId="0" xfId="0" applyFont="1" applyFill="1" applyAlignment="1"/>
    <xf numFmtId="190" fontId="4" fillId="21" borderId="0" xfId="0" applyNumberFormat="1" applyFont="1" applyFill="1"/>
    <xf numFmtId="0" fontId="43" fillId="21" borderId="10" xfId="0" applyFont="1" applyFill="1" applyBorder="1" applyAlignment="1" applyProtection="1">
      <alignment horizontal="center"/>
    </xf>
    <xf numFmtId="0" fontId="43" fillId="21" borderId="10" xfId="0" applyFont="1" applyFill="1" applyBorder="1" applyAlignment="1" applyProtection="1">
      <alignment vertical="center" wrapText="1"/>
    </xf>
    <xf numFmtId="190" fontId="41" fillId="21" borderId="10" xfId="0" applyNumberFormat="1" applyFont="1" applyFill="1" applyBorder="1" applyAlignment="1">
      <alignment horizontal="center" wrapText="1"/>
    </xf>
    <xf numFmtId="0" fontId="43" fillId="21" borderId="11" xfId="0" applyFont="1" applyFill="1" applyBorder="1" applyAlignment="1" applyProtection="1">
      <alignment horizontal="center"/>
    </xf>
    <xf numFmtId="0" fontId="41" fillId="21" borderId="11" xfId="0" applyFont="1" applyFill="1" applyBorder="1" applyAlignment="1" applyProtection="1">
      <alignment vertical="center" wrapText="1"/>
    </xf>
    <xf numFmtId="190" fontId="41" fillId="21" borderId="11" xfId="0" applyNumberFormat="1" applyFont="1" applyFill="1" applyBorder="1" applyAlignment="1">
      <alignment horizontal="center" wrapText="1"/>
    </xf>
    <xf numFmtId="0" fontId="41" fillId="21" borderId="11" xfId="0" applyFont="1" applyFill="1" applyBorder="1" applyAlignment="1" applyProtection="1">
      <alignment horizontal="center"/>
    </xf>
    <xf numFmtId="0" fontId="44" fillId="21" borderId="11" xfId="0" applyFont="1" applyFill="1" applyBorder="1" applyAlignment="1" applyProtection="1">
      <alignment vertical="center" wrapText="1"/>
    </xf>
    <xf numFmtId="0" fontId="43" fillId="21" borderId="11" xfId="0" applyFont="1" applyFill="1" applyBorder="1" applyAlignment="1" applyProtection="1">
      <alignment vertical="center" wrapText="1"/>
    </xf>
    <xf numFmtId="190" fontId="41" fillId="21" borderId="11" xfId="0" applyNumberFormat="1" applyFont="1" applyFill="1" applyBorder="1" applyAlignment="1">
      <alignment horizontal="center"/>
    </xf>
    <xf numFmtId="0" fontId="24" fillId="21" borderId="11" xfId="0" applyFont="1" applyFill="1" applyBorder="1" applyAlignment="1" applyProtection="1">
      <alignment horizontal="center"/>
    </xf>
    <xf numFmtId="0" fontId="24" fillId="21" borderId="11" xfId="0" applyFont="1" applyFill="1" applyBorder="1" applyAlignment="1" applyProtection="1">
      <alignment horizontal="left" vertical="center" wrapText="1"/>
    </xf>
    <xf numFmtId="190" fontId="24" fillId="21" borderId="11" xfId="0" applyNumberFormat="1" applyFont="1" applyFill="1" applyBorder="1" applyAlignment="1"/>
    <xf numFmtId="190" fontId="24" fillId="21" borderId="11" xfId="0" applyNumberFormat="1" applyFont="1" applyFill="1" applyBorder="1" applyAlignment="1">
      <alignment wrapText="1"/>
    </xf>
    <xf numFmtId="0" fontId="4" fillId="21" borderId="11" xfId="0" applyFont="1" applyFill="1" applyBorder="1" applyAlignment="1" applyProtection="1">
      <alignment horizontal="center"/>
    </xf>
    <xf numFmtId="0" fontId="4" fillId="21" borderId="11" xfId="0" applyFont="1" applyFill="1" applyBorder="1" applyAlignment="1" applyProtection="1">
      <alignment vertical="center" wrapText="1"/>
    </xf>
    <xf numFmtId="190" fontId="4" fillId="21" borderId="11" xfId="0" applyNumberFormat="1" applyFont="1" applyFill="1" applyBorder="1" applyAlignment="1"/>
    <xf numFmtId="0" fontId="41" fillId="21" borderId="12" xfId="0" applyFont="1" applyFill="1" applyBorder="1" applyAlignment="1" applyProtection="1">
      <alignment horizontal="center"/>
    </xf>
    <xf numFmtId="190" fontId="41" fillId="21" borderId="12" xfId="0" applyNumberFormat="1" applyFont="1" applyFill="1" applyBorder="1" applyAlignment="1">
      <alignment horizontal="center"/>
    </xf>
    <xf numFmtId="190" fontId="41" fillId="21" borderId="12" xfId="0" applyNumberFormat="1" applyFont="1" applyFill="1" applyBorder="1" applyAlignment="1">
      <alignment horizontal="center" wrapText="1"/>
    </xf>
    <xf numFmtId="0" fontId="45" fillId="21" borderId="0" xfId="0" applyFont="1" applyFill="1" applyAlignment="1">
      <alignment horizontal="left" indent="2"/>
    </xf>
    <xf numFmtId="190" fontId="41" fillId="21" borderId="10" xfId="0" applyNumberFormat="1" applyFont="1" applyFill="1" applyBorder="1" applyAlignment="1">
      <alignment horizontal="center"/>
    </xf>
    <xf numFmtId="0" fontId="45" fillId="21" borderId="0" xfId="0" applyFont="1" applyFill="1" applyBorder="1"/>
    <xf numFmtId="0" fontId="41" fillId="21" borderId="12" xfId="0" applyFont="1" applyFill="1" applyBorder="1" applyAlignment="1" applyProtection="1">
      <alignment vertical="center" wrapText="1"/>
    </xf>
    <xf numFmtId="0" fontId="43" fillId="21" borderId="11" xfId="0" applyFont="1" applyFill="1" applyBorder="1" applyAlignment="1" applyProtection="1">
      <alignment horizontal="center" vertical="center" wrapText="1"/>
    </xf>
    <xf numFmtId="0" fontId="46" fillId="21" borderId="0" xfId="0" applyFont="1" applyFill="1"/>
    <xf numFmtId="0" fontId="47" fillId="21" borderId="0" xfId="0" applyFont="1" applyFill="1"/>
    <xf numFmtId="0" fontId="48" fillId="21" borderId="0" xfId="0" applyFont="1" applyFill="1"/>
    <xf numFmtId="0" fontId="43" fillId="21" borderId="10" xfId="0" applyFont="1" applyFill="1" applyBorder="1" applyAlignment="1" applyProtection="1">
      <alignment horizontal="center"/>
      <protection hidden="1"/>
    </xf>
    <xf numFmtId="0" fontId="43" fillId="21" borderId="12" xfId="0" applyFont="1" applyFill="1" applyBorder="1" applyAlignment="1" applyProtection="1">
      <alignment horizontal="center"/>
      <protection hidden="1"/>
    </xf>
    <xf numFmtId="0" fontId="43" fillId="21" borderId="12" xfId="0" applyFont="1" applyFill="1" applyBorder="1" applyAlignment="1" applyProtection="1">
      <alignment vertical="center" wrapText="1"/>
    </xf>
    <xf numFmtId="0" fontId="41" fillId="21" borderId="11" xfId="0" applyFont="1" applyFill="1" applyBorder="1" applyAlignment="1" applyProtection="1">
      <alignment horizontal="center"/>
      <protection hidden="1"/>
    </xf>
    <xf numFmtId="0" fontId="41" fillId="21" borderId="12" xfId="0" applyFont="1" applyFill="1" applyBorder="1" applyAlignment="1" applyProtection="1">
      <alignment horizontal="center"/>
      <protection hidden="1"/>
    </xf>
    <xf numFmtId="0" fontId="29" fillId="21" borderId="0" xfId="182" applyFont="1" applyFill="1" applyBorder="1" applyAlignment="1" applyProtection="1">
      <alignment horizontal="left" vertical="center" wrapText="1"/>
      <protection hidden="1"/>
    </xf>
    <xf numFmtId="190" fontId="29" fillId="21" borderId="0" xfId="229" applyNumberFormat="1" applyFont="1" applyFill="1" applyBorder="1" applyAlignment="1" applyProtection="1">
      <alignment vertical="center"/>
    </xf>
    <xf numFmtId="190" fontId="26" fillId="21" borderId="0" xfId="0" applyNumberFormat="1" applyFont="1" applyFill="1"/>
    <xf numFmtId="203" fontId="26" fillId="21" borderId="0" xfId="0" applyNumberFormat="1" applyFont="1" applyFill="1"/>
    <xf numFmtId="0" fontId="25" fillId="21" borderId="0" xfId="0" applyFont="1" applyFill="1" applyAlignment="1">
      <alignment horizontal="center" wrapText="1"/>
    </xf>
    <xf numFmtId="0" fontId="25" fillId="21" borderId="8" xfId="0" applyFont="1" applyFill="1" applyBorder="1" applyAlignment="1" applyProtection="1">
      <alignment horizontal="center"/>
    </xf>
    <xf numFmtId="0" fontId="25" fillId="21" borderId="8" xfId="0" applyFont="1" applyFill="1" applyBorder="1" applyAlignment="1" applyProtection="1">
      <alignment horizontal="center" vertical="center" wrapText="1"/>
    </xf>
    <xf numFmtId="4" fontId="25" fillId="21" borderId="8" xfId="0" applyNumberFormat="1" applyFont="1" applyFill="1" applyBorder="1" applyAlignment="1">
      <alignment horizontal="right" vertical="center" wrapText="1"/>
    </xf>
    <xf numFmtId="0" fontId="44" fillId="21" borderId="12" xfId="0" applyFont="1" applyFill="1" applyBorder="1" applyAlignment="1" applyProtection="1">
      <alignment vertical="center" wrapText="1"/>
    </xf>
    <xf numFmtId="0" fontId="25" fillId="21" borderId="8" xfId="0" applyFont="1" applyFill="1" applyBorder="1" applyAlignment="1" applyProtection="1">
      <alignment horizontal="center" vertical="center"/>
    </xf>
    <xf numFmtId="0" fontId="25" fillId="21" borderId="8" xfId="0" applyFont="1" applyFill="1" applyBorder="1" applyAlignment="1" applyProtection="1">
      <alignment vertical="center" wrapText="1"/>
    </xf>
    <xf numFmtId="4" fontId="38" fillId="21" borderId="8" xfId="0" applyNumberFormat="1" applyFont="1" applyFill="1" applyBorder="1" applyAlignment="1">
      <alignment horizontal="right"/>
    </xf>
    <xf numFmtId="4" fontId="38" fillId="21" borderId="8" xfId="0" applyNumberFormat="1" applyFont="1" applyFill="1" applyBorder="1" applyAlignment="1">
      <alignment horizontal="right" wrapText="1"/>
    </xf>
    <xf numFmtId="0" fontId="38" fillId="21" borderId="8" xfId="0" applyFont="1" applyFill="1" applyBorder="1" applyAlignment="1" applyProtection="1">
      <alignment horizontal="center"/>
    </xf>
    <xf numFmtId="0" fontId="38" fillId="21" borderId="8" xfId="0" applyFont="1" applyFill="1" applyBorder="1" applyAlignment="1" applyProtection="1">
      <alignment vertical="center" wrapText="1"/>
    </xf>
    <xf numFmtId="4" fontId="38" fillId="21" borderId="8" xfId="0" applyNumberFormat="1" applyFont="1" applyFill="1" applyBorder="1" applyAlignment="1">
      <alignment horizontal="right" vertical="center"/>
    </xf>
    <xf numFmtId="4" fontId="38" fillId="21" borderId="8" xfId="0" applyNumberFormat="1" applyFont="1" applyFill="1" applyBorder="1" applyAlignment="1">
      <alignment horizontal="right" vertical="center" wrapText="1"/>
    </xf>
    <xf numFmtId="0" fontId="38" fillId="21" borderId="8" xfId="0" applyFont="1" applyFill="1" applyBorder="1" applyAlignment="1" applyProtection="1">
      <alignment horizontal="center" vertical="center"/>
    </xf>
    <xf numFmtId="0" fontId="25" fillId="21" borderId="8" xfId="0" applyFont="1" applyFill="1" applyBorder="1" applyAlignment="1" applyProtection="1">
      <alignment horizontal="left" vertical="center" wrapText="1"/>
    </xf>
    <xf numFmtId="4" fontId="25" fillId="21" borderId="8" xfId="0" applyNumberFormat="1" applyFont="1" applyFill="1" applyBorder="1" applyAlignment="1">
      <alignment horizontal="right"/>
    </xf>
    <xf numFmtId="4" fontId="25" fillId="21" borderId="8" xfId="0" applyNumberFormat="1" applyFont="1" applyFill="1" applyBorder="1" applyAlignment="1">
      <alignment horizontal="right" wrapText="1"/>
    </xf>
    <xf numFmtId="0" fontId="38" fillId="21" borderId="8" xfId="0" applyFont="1" applyFill="1" applyBorder="1" applyAlignment="1" applyProtection="1">
      <alignment horizontal="left" wrapText="1"/>
    </xf>
    <xf numFmtId="0" fontId="28" fillId="21" borderId="8" xfId="0" applyFont="1" applyFill="1" applyBorder="1" applyAlignment="1" applyProtection="1">
      <alignment horizontal="center" vertical="top" wrapText="1"/>
    </xf>
    <xf numFmtId="0" fontId="28" fillId="21" borderId="8" xfId="0" applyFont="1" applyFill="1" applyBorder="1" applyAlignment="1" applyProtection="1">
      <alignment horizontal="left" vertical="top" wrapText="1"/>
    </xf>
    <xf numFmtId="0" fontId="43" fillId="21" borderId="9" xfId="0" applyFont="1" applyFill="1" applyBorder="1" applyAlignment="1" applyProtection="1">
      <alignment horizontal="center"/>
      <protection hidden="1"/>
    </xf>
    <xf numFmtId="0" fontId="43" fillId="21" borderId="9" xfId="0" applyFont="1" applyFill="1" applyBorder="1" applyAlignment="1" applyProtection="1">
      <alignment vertical="center" wrapText="1"/>
    </xf>
    <xf numFmtId="190" fontId="41" fillId="21" borderId="9" xfId="0" applyNumberFormat="1" applyFont="1" applyFill="1" applyBorder="1" applyAlignment="1">
      <alignment horizontal="center"/>
    </xf>
    <xf numFmtId="190" fontId="41" fillId="21" borderId="9" xfId="0" applyNumberFormat="1" applyFont="1" applyFill="1" applyBorder="1" applyAlignment="1">
      <alignment horizontal="center" wrapText="1"/>
    </xf>
    <xf numFmtId="0" fontId="25" fillId="21" borderId="8" xfId="0" applyFont="1" applyFill="1" applyBorder="1" applyAlignment="1" applyProtection="1">
      <alignment horizontal="center"/>
      <protection hidden="1"/>
    </xf>
    <xf numFmtId="0" fontId="38" fillId="21" borderId="8" xfId="0" applyFont="1" applyFill="1" applyBorder="1" applyAlignment="1" applyProtection="1">
      <alignment horizontal="center"/>
      <protection hidden="1"/>
    </xf>
    <xf numFmtId="0" fontId="41" fillId="21" borderId="9" xfId="0" applyFont="1" applyFill="1" applyBorder="1" applyAlignment="1" applyProtection="1">
      <alignment horizontal="center"/>
    </xf>
    <xf numFmtId="0" fontId="41" fillId="21" borderId="9" xfId="0" applyFont="1" applyFill="1" applyBorder="1" applyAlignment="1" applyProtection="1">
      <alignment vertical="center" wrapText="1"/>
    </xf>
    <xf numFmtId="0" fontId="38" fillId="21" borderId="8" xfId="0" applyFont="1" applyFill="1" applyBorder="1" applyProtection="1"/>
    <xf numFmtId="0" fontId="25" fillId="21" borderId="8" xfId="0" applyFont="1" applyFill="1" applyBorder="1" applyAlignment="1" applyProtection="1">
      <alignment horizontal="left" vertical="center" wrapText="1"/>
      <protection hidden="1"/>
    </xf>
    <xf numFmtId="0" fontId="50" fillId="21" borderId="8" xfId="0" applyFont="1" applyFill="1" applyBorder="1"/>
    <xf numFmtId="0" fontId="29" fillId="21" borderId="8" xfId="182" applyFont="1" applyFill="1" applyBorder="1" applyAlignment="1" applyProtection="1">
      <alignment horizontal="left" vertical="center" wrapText="1"/>
      <protection hidden="1"/>
    </xf>
    <xf numFmtId="4" fontId="29" fillId="21" borderId="8" xfId="229" applyNumberFormat="1" applyFont="1" applyFill="1" applyBorder="1" applyAlignment="1" applyProtection="1">
      <alignment horizontal="right" vertical="center"/>
    </xf>
    <xf numFmtId="0" fontId="50" fillId="21" borderId="0" xfId="0" applyFont="1" applyFill="1" applyBorder="1"/>
    <xf numFmtId="190" fontId="29" fillId="0" borderId="0" xfId="229" applyNumberFormat="1" applyFont="1" applyFill="1" applyBorder="1" applyAlignment="1" applyProtection="1">
      <alignment vertical="center"/>
    </xf>
    <xf numFmtId="190" fontId="1" fillId="0" borderId="0" xfId="0" applyNumberFormat="1" applyFont="1" applyFill="1"/>
    <xf numFmtId="190" fontId="22" fillId="21" borderId="0" xfId="0" applyNumberFormat="1" applyFont="1" applyFill="1"/>
    <xf numFmtId="0" fontId="31" fillId="21" borderId="0" xfId="0" applyFont="1" applyFill="1" applyBorder="1" applyAlignment="1">
      <alignment horizontal="left"/>
    </xf>
    <xf numFmtId="0" fontId="25" fillId="21" borderId="0" xfId="0" applyFont="1" applyFill="1" applyBorder="1" applyAlignment="1">
      <alignment horizontal="left"/>
    </xf>
    <xf numFmtId="0" fontId="51" fillId="21" borderId="0" xfId="0" applyFont="1" applyFill="1"/>
    <xf numFmtId="4" fontId="2" fillId="21" borderId="0" xfId="0" applyNumberFormat="1" applyFont="1" applyFill="1"/>
    <xf numFmtId="4" fontId="26" fillId="21" borderId="0" xfId="0" applyNumberFormat="1" applyFont="1" applyFill="1"/>
    <xf numFmtId="0" fontId="24" fillId="21" borderId="9" xfId="0" applyFont="1" applyFill="1" applyBorder="1" applyAlignment="1" applyProtection="1">
      <alignment horizontal="center" vertical="center" wrapText="1"/>
    </xf>
    <xf numFmtId="0" fontId="41" fillId="21" borderId="10" xfId="0" applyFont="1" applyFill="1" applyBorder="1" applyAlignment="1" applyProtection="1">
      <alignment horizontal="center"/>
    </xf>
    <xf numFmtId="0" fontId="41" fillId="21" borderId="10" xfId="0" applyFont="1" applyFill="1" applyBorder="1" applyAlignment="1" applyProtection="1">
      <alignment vertical="center" wrapText="1"/>
    </xf>
    <xf numFmtId="3" fontId="38" fillId="0" borderId="11" xfId="0" applyNumberFormat="1" applyFont="1" applyBorder="1"/>
    <xf numFmtId="0" fontId="71" fillId="21" borderId="0" xfId="0" applyFont="1" applyFill="1"/>
    <xf numFmtId="4" fontId="48" fillId="21" borderId="0" xfId="0" applyNumberFormat="1" applyFont="1" applyFill="1"/>
    <xf numFmtId="0" fontId="42" fillId="21" borderId="0" xfId="0" applyFont="1" applyFill="1" applyAlignment="1">
      <alignment horizontal="center" vertical="top"/>
    </xf>
    <xf numFmtId="0" fontId="19" fillId="0" borderId="13" xfId="0" applyFont="1" applyFill="1" applyBorder="1" applyAlignment="1">
      <alignment horizontal="center" vertical="center" wrapText="1"/>
    </xf>
    <xf numFmtId="0" fontId="19" fillId="0" borderId="0" xfId="0" applyFont="1" applyFill="1" applyBorder="1" applyAlignment="1">
      <alignment horizontal="center" vertical="center" wrapText="1"/>
    </xf>
    <xf numFmtId="0" fontId="72" fillId="21" borderId="0" xfId="0" applyFont="1" applyFill="1"/>
    <xf numFmtId="190" fontId="72" fillId="21" borderId="0" xfId="0" applyNumberFormat="1" applyFont="1" applyFill="1"/>
    <xf numFmtId="0" fontId="73" fillId="21" borderId="0" xfId="0" applyFont="1" applyFill="1"/>
    <xf numFmtId="0" fontId="74" fillId="21" borderId="0" xfId="0" applyFont="1" applyFill="1" applyAlignment="1">
      <alignment horizontal="center" wrapText="1"/>
    </xf>
    <xf numFmtId="0" fontId="24" fillId="21" borderId="9" xfId="0" applyFont="1" applyFill="1" applyBorder="1" applyAlignment="1" applyProtection="1">
      <alignment horizontal="center"/>
    </xf>
    <xf numFmtId="190" fontId="24" fillId="21" borderId="9" xfId="0" applyNumberFormat="1" applyFont="1" applyFill="1" applyBorder="1" applyAlignment="1"/>
    <xf numFmtId="190" fontId="24" fillId="21" borderId="9" xfId="0" applyNumberFormat="1" applyFont="1" applyFill="1" applyBorder="1" applyAlignment="1">
      <alignment wrapText="1"/>
    </xf>
    <xf numFmtId="0" fontId="38" fillId="21" borderId="14" xfId="0" applyFont="1" applyFill="1" applyBorder="1" applyAlignment="1" applyProtection="1">
      <alignment horizontal="center"/>
    </xf>
    <xf numFmtId="0" fontId="38" fillId="21" borderId="14" xfId="0" applyFont="1" applyFill="1" applyBorder="1" applyAlignment="1" applyProtection="1">
      <alignment vertical="center" wrapText="1"/>
    </xf>
    <xf numFmtId="4" fontId="38" fillId="21" borderId="14" xfId="0" applyNumberFormat="1" applyFont="1" applyFill="1" applyBorder="1" applyAlignment="1">
      <alignment horizontal="right"/>
    </xf>
    <xf numFmtId="4" fontId="38" fillId="21" borderId="14" xfId="0" applyNumberFormat="1" applyFont="1" applyFill="1" applyBorder="1" applyAlignment="1">
      <alignment horizontal="right" wrapText="1"/>
    </xf>
    <xf numFmtId="0" fontId="44" fillId="21" borderId="10" xfId="0" applyFont="1" applyFill="1" applyBorder="1" applyAlignment="1" applyProtection="1">
      <alignment vertical="center" wrapText="1"/>
    </xf>
    <xf numFmtId="190" fontId="38" fillId="21" borderId="8" xfId="0" applyNumberFormat="1" applyFont="1" applyFill="1" applyBorder="1" applyAlignment="1">
      <alignment horizontal="center" wrapText="1"/>
    </xf>
    <xf numFmtId="190" fontId="38" fillId="21" borderId="8" xfId="0" applyNumberFormat="1" applyFont="1" applyFill="1" applyBorder="1" applyAlignment="1">
      <alignment horizontal="right" wrapText="1"/>
    </xf>
    <xf numFmtId="190" fontId="38" fillId="21" borderId="8" xfId="0" applyNumberFormat="1" applyFont="1" applyFill="1" applyBorder="1" applyAlignment="1">
      <alignment horizontal="center"/>
    </xf>
    <xf numFmtId="190" fontId="38" fillId="21" borderId="8" xfId="0" applyNumberFormat="1" applyFont="1" applyFill="1" applyBorder="1" applyAlignment="1">
      <alignment horizontal="right"/>
    </xf>
    <xf numFmtId="0" fontId="69" fillId="21" borderId="8" xfId="0" applyFont="1" applyFill="1" applyBorder="1" applyAlignment="1" applyProtection="1">
      <alignment vertical="center" wrapText="1"/>
    </xf>
    <xf numFmtId="0" fontId="36" fillId="21" borderId="0" xfId="0" applyFont="1" applyFill="1" applyAlignment="1">
      <alignment horizontal="left" vertical="center" wrapText="1"/>
    </xf>
    <xf numFmtId="0" fontId="35" fillId="21" borderId="0" xfId="0" applyFont="1" applyFill="1" applyAlignment="1">
      <alignment horizontal="left" wrapText="1"/>
    </xf>
    <xf numFmtId="0" fontId="26" fillId="21" borderId="13" xfId="0" applyFont="1" applyFill="1" applyBorder="1"/>
    <xf numFmtId="0" fontId="33" fillId="21" borderId="13" xfId="0" applyFont="1" applyFill="1" applyBorder="1"/>
    <xf numFmtId="0" fontId="36" fillId="21" borderId="0" xfId="0" applyFont="1" applyFill="1" applyAlignment="1">
      <alignment horizontal="left" wrapText="1"/>
    </xf>
    <xf numFmtId="0" fontId="39" fillId="21" borderId="8" xfId="0" applyFont="1" applyFill="1" applyBorder="1" applyAlignment="1">
      <alignment horizontal="center" vertical="center" wrapText="1"/>
    </xf>
    <xf numFmtId="0" fontId="38" fillId="21" borderId="8" xfId="0" applyFont="1" applyFill="1" applyBorder="1" applyAlignment="1">
      <alignment horizontal="center" vertical="center" wrapText="1"/>
    </xf>
    <xf numFmtId="0" fontId="39" fillId="21" borderId="8" xfId="0" applyFont="1" applyFill="1" applyBorder="1" applyAlignment="1">
      <alignment horizontal="center" vertical="top" wrapText="1"/>
    </xf>
    <xf numFmtId="0" fontId="49" fillId="21" borderId="9" xfId="0" applyFont="1" applyFill="1" applyBorder="1" applyAlignment="1">
      <alignment horizontal="center" vertical="top" wrapText="1"/>
    </xf>
    <xf numFmtId="0" fontId="28" fillId="21" borderId="8" xfId="0" applyFont="1" applyFill="1" applyBorder="1" applyAlignment="1">
      <alignment horizontal="center" vertical="center" wrapText="1"/>
    </xf>
    <xf numFmtId="0" fontId="36" fillId="21" borderId="0" xfId="0" applyFont="1" applyFill="1" applyAlignment="1">
      <alignment horizontal="center" wrapText="1"/>
    </xf>
    <xf numFmtId="0" fontId="25" fillId="21" borderId="0" xfId="0" applyFont="1" applyFill="1" applyAlignment="1">
      <alignment horizontal="center" wrapText="1"/>
    </xf>
    <xf numFmtId="0" fontId="27" fillId="21" borderId="9" xfId="0" applyFont="1" applyFill="1" applyBorder="1" applyAlignment="1">
      <alignment horizontal="center" vertical="top" wrapText="1"/>
    </xf>
    <xf numFmtId="0" fontId="38" fillId="21" borderId="8" xfId="0" applyFont="1" applyFill="1" applyBorder="1" applyAlignment="1">
      <alignment horizontal="center" vertical="top" wrapText="1"/>
    </xf>
    <xf numFmtId="0" fontId="4" fillId="21" borderId="9" xfId="0" applyFont="1" applyFill="1" applyBorder="1" applyAlignment="1">
      <alignment horizontal="center" vertical="top" wrapText="1"/>
    </xf>
    <xf numFmtId="0" fontId="35" fillId="0" borderId="0" xfId="0" applyFont="1" applyFill="1" applyAlignment="1">
      <alignment horizontal="left" wrapText="1"/>
    </xf>
    <xf numFmtId="0" fontId="36" fillId="0" borderId="0" xfId="0" applyFont="1" applyFill="1" applyAlignment="1">
      <alignment horizontal="left" vertical="center" wrapText="1"/>
    </xf>
    <xf numFmtId="0" fontId="37" fillId="21" borderId="0" xfId="0" applyFont="1" applyFill="1" applyAlignment="1">
      <alignment horizontal="center" wrapText="1"/>
    </xf>
    <xf numFmtId="0" fontId="40" fillId="21" borderId="0" xfId="0" applyFont="1" applyFill="1" applyAlignment="1">
      <alignment horizontal="center" wrapText="1"/>
    </xf>
  </cellXfs>
  <cellStyles count="242">
    <cellStyle name="?’ЋѓЋ‚›‰" xfId="1"/>
    <cellStyle name="_Veresen_derg" xfId="2"/>
    <cellStyle name="_Вик01102002 держ" xfId="3"/>
    <cellStyle name="_доходи" xfId="4"/>
    <cellStyle name="_Книга1" xfId="5"/>
    <cellStyle name="_освіта 25.12.2015 дод 9  2016" xfId="6"/>
    <cellStyle name="_ПНП" xfId="7"/>
    <cellStyle name="_Прогноз ДМ по районах" xfId="8"/>
    <cellStyle name="”?ЌЂЌ‘Ћ‚›‰" xfId="9"/>
    <cellStyle name="”?Љ‘?ђЋ‚ЂЌЌ›‰" xfId="10"/>
    <cellStyle name="”€ЌЂЌ‘Ћ‚›‰" xfId="11"/>
    <cellStyle name="”€Љ‘€ђЋ‚ЂЌЌ›‰" xfId="12"/>
    <cellStyle name="”ЌЂЌ‘Ћ‚›‰" xfId="13"/>
    <cellStyle name="”Љ‘ђЋ‚ЂЌЌ›‰" xfId="14"/>
    <cellStyle name="„…Ќ…†Ќ›‰" xfId="15"/>
    <cellStyle name="€’ЋѓЋ‚›‰" xfId="16"/>
    <cellStyle name="‡ЂѓЋ‹Ћ‚ЋЉ1" xfId="17"/>
    <cellStyle name="‡ЂѓЋ‹Ћ‚ЋЉ2" xfId="18"/>
    <cellStyle name="’ЋѓЋ‚›‰" xfId="19"/>
    <cellStyle name="" xfId="20"/>
    <cellStyle name="" xfId="21"/>
    <cellStyle name="_доходи" xfId="22"/>
    <cellStyle name="_доходи" xfId="23"/>
    <cellStyle name="_доходи_дод 8 передача установ" xfId="24"/>
    <cellStyle name="_доходи_дод 8 передача установ" xfId="25"/>
    <cellStyle name="_доходи_дод 8 передача установ_дод_1 - 8 _онов_СЕСІЯ" xfId="26"/>
    <cellStyle name="_доходи_дод 8 передача установ_дод_1 - 8 _онов_СЕСІЯ" xfId="27"/>
    <cellStyle name="_доходи_дод_1 - 5 " xfId="28"/>
    <cellStyle name="_доходи_дод_1 - 5 " xfId="29"/>
    <cellStyle name="_доходи_дод_1 - 7 АПК  ПРОЄКТ НА 2023  " xfId="30"/>
    <cellStyle name="_доходи_дод_1 - 7 АПК  ПРОЄКТ НА 2023  " xfId="31"/>
    <cellStyle name="_доходи_дод_1 - 8 " xfId="32"/>
    <cellStyle name="_доходи_дод_1 - 8 " xfId="33"/>
    <cellStyle name="_доходи_дод_1 - 8 _онов_СЕСІЯ" xfId="34"/>
    <cellStyle name="_доходи_дод_1 - 8 _онов_СЕСІЯ" xfId="35"/>
    <cellStyle name="_доходи_дод_1-5 " xfId="36"/>
    <cellStyle name="_доходи_дод_1-5 " xfId="37"/>
    <cellStyle name="_доходи_дод_1-6 " xfId="38"/>
    <cellStyle name="_доходи_дод_1-6 " xfId="39"/>
    <cellStyle name="_доходи_дод_1-6 _дод_1 - 5 " xfId="40"/>
    <cellStyle name="_доходи_дод_1-6 _дод_1 - 5 " xfId="41"/>
    <cellStyle name="_доходи_дод_1-6 _дод_1 - 7 АПК  ПРОЄКТ НА 2023  " xfId="42"/>
    <cellStyle name="_доходи_дод_1-6 _дод_1 - 7 АПК  ПРОЄКТ НА 2023  " xfId="43"/>
    <cellStyle name="_доходи_дод_1-6 _дод_1 - 8 " xfId="44"/>
    <cellStyle name="_доходи_дод_1-6 _дод_1 - 8 " xfId="45"/>
    <cellStyle name="_доходи_дод_1-6 _дод_1 - 8 _онов_СЕСІЯ" xfId="46"/>
    <cellStyle name="_доходи_дод_1-6 _дод_1 - 8 _онов_СЕСІЯ" xfId="47"/>
    <cellStyle name="_доходи_дод_1-6 _дод_1-5 " xfId="48"/>
    <cellStyle name="_доходи_дод_1-6 _дод_1-5 " xfId="49"/>
    <cellStyle name="_доходи_дод_1-6 _дод_1-7 " xfId="50"/>
    <cellStyle name="_доходи_дод_1-6 _дод_1-7 " xfId="51"/>
    <cellStyle name="_доходи_дод_1-7 " xfId="52"/>
    <cellStyle name="_доходи_дод_1-7 " xfId="53"/>
    <cellStyle name="_доходи_дод_1-8 " xfId="54"/>
    <cellStyle name="_доходи_дод_1-8 " xfId="55"/>
    <cellStyle name="_доходи_дод_1-9" xfId="56"/>
    <cellStyle name="_доходи_дод_1-9" xfId="57"/>
    <cellStyle name="_доходи_дод_1-9_дод_1 - 5 " xfId="58"/>
    <cellStyle name="_доходи_дод_1-9_дод_1 - 5 " xfId="59"/>
    <cellStyle name="_доходи_дод_1-9_дод_1 - 7 АПК  ПРОЄКТ НА 2023  " xfId="60"/>
    <cellStyle name="_доходи_дод_1-9_дод_1 - 7 АПК  ПРОЄКТ НА 2023  " xfId="61"/>
    <cellStyle name="_доходи_дод_1-9_дод_1 - 8 " xfId="62"/>
    <cellStyle name="_доходи_дод_1-9_дод_1 - 8 " xfId="63"/>
    <cellStyle name="_доходи_дод_1-9_дод_1 - 8 _онов_СЕСІЯ" xfId="64"/>
    <cellStyle name="_доходи_дод_1-9_дод_1 - 8 _онов_СЕСІЯ" xfId="65"/>
    <cellStyle name="_доходи_дод_1-9_дод_1-5 " xfId="66"/>
    <cellStyle name="_доходи_дод_1-9_дод_1-5 " xfId="67"/>
    <cellStyle name="_доходи_дод_1-9_дод_1-7 " xfId="68"/>
    <cellStyle name="_доходи_дод_1-9_дод_1-7 " xfId="69"/>
    <cellStyle name="" xfId="70"/>
    <cellStyle name="" xfId="71"/>
    <cellStyle name="_доходи" xfId="72"/>
    <cellStyle name="_доходи" xfId="73"/>
    <cellStyle name="_доходи_дод 8 передача установ" xfId="74"/>
    <cellStyle name="_доходи_дод 8 передача установ" xfId="75"/>
    <cellStyle name="_доходи_дод 8 передача установ_дод_1 - 8 _онов_СЕСІЯ" xfId="76"/>
    <cellStyle name="_доходи_дод 8 передача установ_дод_1 - 8 _онов_СЕСІЯ" xfId="77"/>
    <cellStyle name="_доходи_дод_1 - 5 " xfId="78"/>
    <cellStyle name="_доходи_дод_1 - 5 " xfId="79"/>
    <cellStyle name="_доходи_дод_1 - 7 АПК  ПРОЄКТ НА 2023  " xfId="80"/>
    <cellStyle name="_доходи_дод_1 - 7 АПК  ПРОЄКТ НА 2023  " xfId="81"/>
    <cellStyle name="_доходи_дод_1 - 8 " xfId="82"/>
    <cellStyle name="_доходи_дод_1 - 8 " xfId="83"/>
    <cellStyle name="_доходи_дод_1 - 8 _онов_СЕСІЯ" xfId="84"/>
    <cellStyle name="_доходи_дод_1 - 8 _онов_СЕСІЯ" xfId="85"/>
    <cellStyle name="_доходи_дод_1-5 " xfId="86"/>
    <cellStyle name="_доходи_дод_1-5 " xfId="87"/>
    <cellStyle name="_доходи_дод_1-6 " xfId="88"/>
    <cellStyle name="_доходи_дод_1-6 " xfId="89"/>
    <cellStyle name="_доходи_дод_1-6 _дод_1 - 5 " xfId="90"/>
    <cellStyle name="_доходи_дод_1-6 _дод_1 - 5 " xfId="91"/>
    <cellStyle name="_доходи_дод_1-6 _дод_1 - 7 АПК  ПРОЄКТ НА 2023  " xfId="92"/>
    <cellStyle name="_доходи_дод_1-6 _дод_1 - 7 АПК  ПРОЄКТ НА 2023  " xfId="93"/>
    <cellStyle name="_доходи_дод_1-6 _дод_1 - 8 " xfId="94"/>
    <cellStyle name="_доходи_дод_1-6 _дод_1 - 8 " xfId="95"/>
    <cellStyle name="_доходи_дод_1-6 _дод_1 - 8 _онов_СЕСІЯ" xfId="96"/>
    <cellStyle name="_доходи_дод_1-6 _дод_1 - 8 _онов_СЕСІЯ" xfId="97"/>
    <cellStyle name="_доходи_дод_1-6 _дод_1-5 " xfId="98"/>
    <cellStyle name="_доходи_дод_1-6 _дод_1-5 " xfId="99"/>
    <cellStyle name="_доходи_дод_1-6 _дод_1-7 " xfId="100"/>
    <cellStyle name="_доходи_дод_1-6 _дод_1-7 " xfId="101"/>
    <cellStyle name="_доходи_дод_1-7 " xfId="102"/>
    <cellStyle name="_доходи_дод_1-7 " xfId="103"/>
    <cellStyle name="_доходи_дод_1-8 " xfId="104"/>
    <cellStyle name="_доходи_дод_1-8 " xfId="105"/>
    <cellStyle name="_доходи_дод_1-9" xfId="106"/>
    <cellStyle name="_доходи_дод_1-9" xfId="107"/>
    <cellStyle name="_доходи_дод_1-9_дод_1 - 5 " xfId="108"/>
    <cellStyle name="_доходи_дод_1-9_дод_1 - 5 " xfId="109"/>
    <cellStyle name="_доходи_дод_1-9_дод_1 - 7 АПК  ПРОЄКТ НА 2023  " xfId="110"/>
    <cellStyle name="_доходи_дод_1-9_дод_1 - 7 АПК  ПРОЄКТ НА 2023  " xfId="111"/>
    <cellStyle name="_доходи_дод_1-9_дод_1 - 8 " xfId="112"/>
    <cellStyle name="_доходи_дод_1-9_дод_1 - 8 " xfId="113"/>
    <cellStyle name="_доходи_дод_1-9_дод_1 - 8 _онов_СЕСІЯ" xfId="114"/>
    <cellStyle name="_доходи_дод_1-9_дод_1 - 8 _онов_СЕСІЯ" xfId="115"/>
    <cellStyle name="_доходи_дод_1-9_дод_1-5 " xfId="116"/>
    <cellStyle name="_доходи_дод_1-9_дод_1-5 " xfId="117"/>
    <cellStyle name="_доходи_дод_1-9_дод_1-7 " xfId="118"/>
    <cellStyle name="_доходи_дод_1-9_дод_1-7 " xfId="119"/>
    <cellStyle name="" xfId="120"/>
    <cellStyle name="1" xfId="121"/>
    <cellStyle name="2" xfId="122"/>
    <cellStyle name="20% - Акцент1" xfId="123"/>
    <cellStyle name="20% - Акцент2" xfId="124"/>
    <cellStyle name="20% - Акцент3" xfId="125"/>
    <cellStyle name="20% - Акцент4" xfId="126"/>
    <cellStyle name="20% - Акцент5" xfId="127"/>
    <cellStyle name="20% - Акцент6" xfId="128"/>
    <cellStyle name="20% – Акцентування1" xfId="129"/>
    <cellStyle name="20% – Акцентування2" xfId="130"/>
    <cellStyle name="20% – Акцентування3" xfId="131"/>
    <cellStyle name="20% – Акцентування4" xfId="132"/>
    <cellStyle name="20% – Акцентування5" xfId="133"/>
    <cellStyle name="20% – Акцентування6" xfId="134"/>
    <cellStyle name="40% - Акцент1" xfId="135"/>
    <cellStyle name="40% - Акцент2" xfId="136"/>
    <cellStyle name="40% - Акцент3" xfId="137"/>
    <cellStyle name="40% - Акцент4" xfId="138"/>
    <cellStyle name="40% - Акцент5" xfId="139"/>
    <cellStyle name="40% - Акцент6" xfId="140"/>
    <cellStyle name="40% – Акцентування1" xfId="141"/>
    <cellStyle name="40% – Акцентування2" xfId="142"/>
    <cellStyle name="40% – Акцентування3" xfId="143"/>
    <cellStyle name="40% – Акцентування4" xfId="144"/>
    <cellStyle name="40% – Акцентування5" xfId="145"/>
    <cellStyle name="40% – Акцентування6" xfId="146"/>
    <cellStyle name="60% - Акцент1" xfId="147"/>
    <cellStyle name="60% - Акцент2" xfId="148"/>
    <cellStyle name="60% - Акцент3" xfId="149"/>
    <cellStyle name="60% - Акцент4" xfId="150"/>
    <cellStyle name="60% - Акцент5" xfId="151"/>
    <cellStyle name="60% - Акцент6" xfId="152"/>
    <cellStyle name="60% – Акцентування1" xfId="153"/>
    <cellStyle name="60% – Акцентування2" xfId="154"/>
    <cellStyle name="60% – Акцентування3" xfId="155"/>
    <cellStyle name="60% – Акцентування4" xfId="156"/>
    <cellStyle name="60% – Акцентування5" xfId="157"/>
    <cellStyle name="60% – Акцентування6" xfId="158"/>
    <cellStyle name="Aaia?iue [0]_laroux" xfId="159"/>
    <cellStyle name="Aaia?iue_laroux" xfId="160"/>
    <cellStyle name="C?O" xfId="161"/>
    <cellStyle name="Cena$" xfId="162"/>
    <cellStyle name="CenaZ?" xfId="163"/>
    <cellStyle name="Ceny$" xfId="164"/>
    <cellStyle name="CenyZ?" xfId="165"/>
    <cellStyle name="Comma [0]_1996-1997-план 10 місяців" xfId="166"/>
    <cellStyle name="Comma_1996-1997-план 10 місяців" xfId="167"/>
    <cellStyle name="Currency [0]_1996-1997-план 10 місяців" xfId="168"/>
    <cellStyle name="Currency_1996-1997-план 10 місяців" xfId="169"/>
    <cellStyle name="Data" xfId="170"/>
    <cellStyle name="Dziesietny [0]_Arkusz1" xfId="171"/>
    <cellStyle name="Dziesietny_Arkusz1" xfId="172"/>
    <cellStyle name="Headline I" xfId="173"/>
    <cellStyle name="Headline II" xfId="174"/>
    <cellStyle name="Headline III" xfId="175"/>
    <cellStyle name="Iau?iue_laroux" xfId="176"/>
    <cellStyle name="Marza" xfId="177"/>
    <cellStyle name="Marza%" xfId="178"/>
    <cellStyle name="Marza_Veresen_derg" xfId="179"/>
    <cellStyle name="Nazwa" xfId="180"/>
    <cellStyle name="Normal_1996-1997-план 10 місяців" xfId="181"/>
    <cellStyle name="Normal_Дж" xfId="182"/>
    <cellStyle name="normalni_laroux" xfId="183"/>
    <cellStyle name="Normalny_A-FOUR TECH" xfId="184"/>
    <cellStyle name="Oeiainiaue [0]_laroux" xfId="185"/>
    <cellStyle name="Oeiainiaue_laroux" xfId="186"/>
    <cellStyle name="TrOds" xfId="187"/>
    <cellStyle name="Tytul" xfId="188"/>
    <cellStyle name="Walutowy [0]_Arkusz1" xfId="189"/>
    <cellStyle name="Walutowy_Arkusz1" xfId="190"/>
    <cellStyle name="Ввід" xfId="191"/>
    <cellStyle name="Ввод " xfId="192"/>
    <cellStyle name="Гарний" xfId="193"/>
    <cellStyle name="Добре" xfId="240" builtinId="26" hidden="1"/>
    <cellStyle name="Заголовок 1" xfId="194" builtinId="16" customBuiltin="1"/>
    <cellStyle name="Заголовок 2" xfId="195" builtinId="17" customBuiltin="1"/>
    <cellStyle name="Заголовок 3" xfId="196" builtinId="18" customBuiltin="1"/>
    <cellStyle name="Заголовок 4" xfId="197" builtinId="19" customBuiltin="1"/>
    <cellStyle name="Звичайний" xfId="0" builtinId="0"/>
    <cellStyle name="Звичайний 10" xfId="198"/>
    <cellStyle name="Звичайний 11" xfId="199"/>
    <cellStyle name="Звичайний 12" xfId="200"/>
    <cellStyle name="Звичайний 13" xfId="201"/>
    <cellStyle name="Звичайний 14" xfId="202"/>
    <cellStyle name="Звичайний 15" xfId="203"/>
    <cellStyle name="Звичайний 16" xfId="204"/>
    <cellStyle name="Звичайний 17" xfId="205"/>
    <cellStyle name="Звичайний 18" xfId="206"/>
    <cellStyle name="Звичайний 19" xfId="207"/>
    <cellStyle name="Звичайний 2" xfId="208"/>
    <cellStyle name="Звичайний 2 2" xfId="209"/>
    <cellStyle name="Звичайний 2_13 Додаток ПТУ 1" xfId="210"/>
    <cellStyle name="Звичайний 20" xfId="211"/>
    <cellStyle name="Звичайний 3" xfId="212"/>
    <cellStyle name="Звичайний 4" xfId="213"/>
    <cellStyle name="Звичайний 4 2" xfId="214"/>
    <cellStyle name="Звичайний 4_13 Додаток ПТУ 1" xfId="215"/>
    <cellStyle name="Звичайний 5" xfId="216"/>
    <cellStyle name="Звичайний 6" xfId="217"/>
    <cellStyle name="Звичайний 7" xfId="218"/>
    <cellStyle name="Звичайний 8" xfId="219"/>
    <cellStyle name="Звичайний 9" xfId="220"/>
    <cellStyle name="Зв'язана клітинка" xfId="221"/>
    <cellStyle name="Контрольна клітинка" xfId="222"/>
    <cellStyle name="Контрольная ячейка" xfId="223"/>
    <cellStyle name="Назва" xfId="224"/>
    <cellStyle name="Название" xfId="225"/>
    <cellStyle name="Нейтральний" xfId="226"/>
    <cellStyle name="Нейтральный" xfId="227"/>
    <cellStyle name="Обычный 2" xfId="228"/>
    <cellStyle name="Обычный_ZV1PIV98" xfId="229"/>
    <cellStyle name="Связанная ячейка" xfId="230"/>
    <cellStyle name="Середній" xfId="241" builtinId="28" hidden="1"/>
    <cellStyle name="Стиль 1" xfId="231"/>
    <cellStyle name="Текст попередження" xfId="232"/>
    <cellStyle name="Текст предупреждения" xfId="233"/>
    <cellStyle name="Тысячи [0]_Додаток №1" xfId="234"/>
    <cellStyle name="Тысячи_Додаток №1" xfId="235"/>
    <cellStyle name="Фінансовий 2" xfId="236"/>
    <cellStyle name="Фінансовий 2 2" xfId="237"/>
    <cellStyle name="Хороший" xfId="238"/>
    <cellStyle name="ЏђЋ–…Ќ’Ќ›‰" xfId="23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4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3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udget-galya\&#1041;&#1102;&#1076;&#1078;&#1077;&#1090;_2003\&#1052;&#1086;&#1080;%20&#1076;&#1086;&#1082;&#1091;&#1084;&#1077;&#1085;&#1090;&#1099;\&#1041;&#1102;&#1076;&#1078;&#1077;&#1090;_2002\&#1091;&#1090;&#1086;&#1095;&#1085;&#1077;&#1085;&#1085;&#1103;_2002\&#1059;&#1090;_&#1086;&#1073;&#1083;_&#1073;_19_06_&#1054;&#1056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oldemar\c\ZVIT_M\pch_ROZR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my%20dokum/&#1041;&#1102;&#1076;&#1078;&#1077;&#1090;_2020/&#1079;&#1072;&#1074;&#1076;&#1072;&#1085;&#1085;&#1103;%20&#1088;&#1072;&#1081;&#1086;&#1085;&#1072;&#1084;/&#1076;&#1086;&#1076;4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\c\&#1052;&#1086;&#1080;%20&#1076;&#1086;&#1082;&#1091;&#1084;&#1077;&#1085;&#1090;&#1099;\Exsel\TABL16_DPA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oldemar\c\&#1052;&#1086;&#1080;%20&#1076;&#1086;&#1082;&#1091;&#1084;&#1077;&#1085;&#1090;&#1099;\Excel\ZVITY\POD\12-02\REZ_PLAN_i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rada127/Documents/Downloads/&#1052;&#1086;&#1080;%20&#1076;&#1086;&#1082;&#1091;&#1084;&#1077;&#1085;&#1090;&#1099;/&#1041;&#1102;&#1076;&#1078;&#1077;&#1090;_2013/&#1041;&#1102;&#1076;&#1078;&#1077;&#1090;%20&#1089;&#1077;&#1089;&#1110;&#1103;/&#1041;&#1102;&#1076;&#1078;&#1077;&#1090;/&#1079;&#1072;&#1090;&#1074;&#1077;&#1088;&#1076;&#1078;&#1077;&#1085;&#1086;/&#1076;&#1086;&#1076;_1_8_2013%20&#1087;&#1088;&#1072;&#1074;&#1082;&#1080;%20&#1053;&#1072;&#1082;&#1086;&#1085;&#1077;&#1095;&#1085;&#1086;&#1111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ласний_звичайний (2)"/>
      <sheetName val="зарплата2"/>
      <sheetName val="енергонос_дод3"/>
      <sheetName val="Завдання Дотація6"/>
      <sheetName val="кошти_передан7"/>
      <sheetName val="субсид_додаток10"/>
      <sheetName val="субв_з_облб11"/>
      <sheetName val="дод_інсулін15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жер_фінанс"/>
    </sheetNames>
    <sheetDataSet>
      <sheetData sheetId="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д_4  (2)"/>
    </sheetNames>
    <sheetDataSet>
      <sheetData sheetId="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/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сього"/>
      <sheetName val="Ліценз"/>
      <sheetName val="Ліценз1"/>
      <sheetName val="Акциз"/>
      <sheetName val="Акциз1"/>
      <sheetName val="Надра"/>
      <sheetName val="Надра1"/>
      <sheetName val="Вода"/>
      <sheetName val="Вода1"/>
      <sheetName val="Ліс"/>
      <sheetName val="Ліс1"/>
      <sheetName val="ПДВ"/>
      <sheetName val="ПДВ1"/>
      <sheetName val="ПнП"/>
      <sheetName val="ПнП1"/>
      <sheetName val="Оренда"/>
      <sheetName val="Оренда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 refreshError="1">
        <row r="4">
          <cell r="A4" t="str">
            <v>№</v>
          </cell>
          <cell r="B4" t="str">
            <v>Район</v>
          </cell>
        </row>
        <row r="5">
          <cell r="A5">
            <v>1</v>
          </cell>
          <cell r="B5" t="str">
            <v>Обласна</v>
          </cell>
        </row>
        <row r="6">
          <cell r="B6" t="str">
            <v>м.Львiв</v>
          </cell>
        </row>
        <row r="7">
          <cell r="A7">
            <v>8</v>
          </cell>
          <cell r="B7" t="str">
            <v>м.Борислав</v>
          </cell>
        </row>
        <row r="8">
          <cell r="A8">
            <v>9</v>
          </cell>
          <cell r="B8" t="str">
            <v>м.Дрогобич</v>
          </cell>
        </row>
        <row r="9">
          <cell r="A9">
            <v>10</v>
          </cell>
          <cell r="B9" t="str">
            <v>м.Самбiр</v>
          </cell>
        </row>
        <row r="10">
          <cell r="A10">
            <v>11</v>
          </cell>
          <cell r="B10" t="str">
            <v>м.Стрий</v>
          </cell>
        </row>
        <row r="11">
          <cell r="A11">
            <v>12</v>
          </cell>
          <cell r="B11" t="str">
            <v>м.Трускавець</v>
          </cell>
        </row>
        <row r="12">
          <cell r="A12">
            <v>13</v>
          </cell>
          <cell r="B12" t="str">
            <v>м.Червоноград</v>
          </cell>
        </row>
        <row r="13">
          <cell r="A13">
            <v>14</v>
          </cell>
          <cell r="B13" t="str">
            <v>Бродiвський р-н</v>
          </cell>
        </row>
        <row r="14">
          <cell r="A14">
            <v>15</v>
          </cell>
          <cell r="B14" t="str">
            <v>Буський р-н</v>
          </cell>
        </row>
        <row r="15">
          <cell r="A15">
            <v>16</v>
          </cell>
          <cell r="B15" t="str">
            <v>Городоцький р-н</v>
          </cell>
        </row>
        <row r="16">
          <cell r="A16">
            <v>17</v>
          </cell>
          <cell r="B16" t="str">
            <v>Дрогобицький р-н</v>
          </cell>
        </row>
        <row r="17">
          <cell r="A17">
            <v>18</v>
          </cell>
          <cell r="B17" t="str">
            <v>Жидачiвський р-н</v>
          </cell>
        </row>
        <row r="18">
          <cell r="A18">
            <v>19</v>
          </cell>
          <cell r="B18" t="str">
            <v>Золочiвський р-н</v>
          </cell>
        </row>
        <row r="19">
          <cell r="A19">
            <v>20</v>
          </cell>
          <cell r="B19" t="str">
            <v>Кам.Бузький р-н</v>
          </cell>
        </row>
        <row r="20">
          <cell r="A20">
            <v>21</v>
          </cell>
          <cell r="B20" t="str">
            <v>Миколаiвський р-н</v>
          </cell>
        </row>
        <row r="21">
          <cell r="A21">
            <v>22</v>
          </cell>
          <cell r="B21" t="str">
            <v>Мостиський р-н</v>
          </cell>
        </row>
        <row r="22">
          <cell r="A22">
            <v>23</v>
          </cell>
          <cell r="B22" t="str">
            <v>Жовкiвський р-н</v>
          </cell>
        </row>
        <row r="23">
          <cell r="A23">
            <v>24</v>
          </cell>
          <cell r="B23" t="str">
            <v>Перемишлянський р-н</v>
          </cell>
        </row>
        <row r="24">
          <cell r="A24">
            <v>25</v>
          </cell>
          <cell r="B24" t="str">
            <v>Пустомитiвський р-н</v>
          </cell>
        </row>
        <row r="25">
          <cell r="A25">
            <v>26</v>
          </cell>
          <cell r="B25" t="str">
            <v>Радехiвський р-н</v>
          </cell>
        </row>
        <row r="26">
          <cell r="A26">
            <v>27</v>
          </cell>
          <cell r="B26" t="str">
            <v>Самбўрський р-н</v>
          </cell>
        </row>
        <row r="27">
          <cell r="A27">
            <v>28</v>
          </cell>
          <cell r="B27" t="str">
            <v>Сколiвський р-н</v>
          </cell>
        </row>
        <row r="28">
          <cell r="A28">
            <v>29</v>
          </cell>
          <cell r="B28" t="str">
            <v>Сокальський р-н</v>
          </cell>
        </row>
        <row r="29">
          <cell r="A29">
            <v>30</v>
          </cell>
          <cell r="B29" t="str">
            <v>Стpийськиий р-н</v>
          </cell>
        </row>
      </sheetData>
      <sheetData sheetId="16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ходи"/>
      <sheetName val="видатки_затв "/>
      <sheetName val="видатки по розпорядниках"/>
      <sheetName val="дод_4"/>
      <sheetName val="дод5"/>
      <sheetName val="дод_6"/>
      <sheetName val="дод7"/>
      <sheetName val="Дод8"/>
    </sheetNames>
    <sheetDataSet>
      <sheetData sheetId="0" refreshError="1"/>
      <sheetData sheetId="1">
        <row r="19">
          <cell r="F19">
            <v>2575000</v>
          </cell>
        </row>
        <row r="39">
          <cell r="F39">
            <v>37591800</v>
          </cell>
        </row>
        <row r="111">
          <cell r="F111">
            <v>19536200</v>
          </cell>
        </row>
        <row r="117">
          <cell r="F117">
            <v>0</v>
          </cell>
        </row>
        <row r="187">
          <cell r="F187">
            <v>0</v>
          </cell>
        </row>
        <row r="229">
          <cell r="F229">
            <v>16950000</v>
          </cell>
        </row>
        <row r="475">
          <cell r="C475">
            <v>0</v>
          </cell>
          <cell r="J475">
            <v>0</v>
          </cell>
          <cell r="K475">
            <v>0</v>
          </cell>
          <cell r="M475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filterMode="1"/>
  <dimension ref="A2:R170"/>
  <sheetViews>
    <sheetView showZeros="0" tabSelected="1" view="pageBreakPreview" topLeftCell="B2" zoomScale="75" zoomScaleNormal="75" zoomScaleSheetLayoutView="75" workbookViewId="0">
      <pane xSplit="2" ySplit="15" topLeftCell="D17" activePane="bottomRight" state="frozen"/>
      <selection activeCell="J41" sqref="J41:L41"/>
      <selection pane="topRight" activeCell="J41" sqref="J41:L41"/>
      <selection pane="bottomLeft" activeCell="J41" sqref="J41:L41"/>
      <selection pane="bottomRight" activeCell="F6" sqref="F2:G6"/>
    </sheetView>
  </sheetViews>
  <sheetFormatPr defaultColWidth="9.1796875" defaultRowHeight="13"/>
  <cols>
    <col min="1" max="1" width="3.453125" style="9" customWidth="1"/>
    <col min="2" max="2" width="18.26953125" style="9" customWidth="1"/>
    <col min="3" max="3" width="72.54296875" style="9" customWidth="1"/>
    <col min="4" max="4" width="23" style="9" customWidth="1"/>
    <col min="5" max="5" width="18" style="9" customWidth="1"/>
    <col min="6" max="6" width="17.54296875" style="9" customWidth="1"/>
    <col min="7" max="7" width="24.26953125" style="9" customWidth="1"/>
    <col min="8" max="8" width="10.453125" style="9" bestFit="1" customWidth="1"/>
    <col min="9" max="9" width="9.1796875" style="10" customWidth="1"/>
    <col min="10" max="10" width="13.453125" style="10" bestFit="1" customWidth="1"/>
    <col min="11" max="11" width="9.1796875" style="10" customWidth="1"/>
    <col min="12" max="16384" width="9.1796875" style="9"/>
  </cols>
  <sheetData>
    <row r="2" spans="2:9" ht="24.65" customHeight="1">
      <c r="E2" s="125"/>
      <c r="F2" s="141" t="s">
        <v>76</v>
      </c>
      <c r="G2" s="141"/>
    </row>
    <row r="3" spans="2:9" ht="24.65" customHeight="1">
      <c r="E3" s="125"/>
      <c r="F3" s="141" t="s">
        <v>7</v>
      </c>
      <c r="G3" s="141"/>
    </row>
    <row r="4" spans="2:9" ht="24.65" customHeight="1">
      <c r="E4" s="125"/>
      <c r="F4" s="141" t="s">
        <v>43</v>
      </c>
      <c r="G4" s="141"/>
    </row>
    <row r="5" spans="2:9" ht="24.65" customHeight="1">
      <c r="E5" s="125"/>
      <c r="F5" s="141" t="s">
        <v>77</v>
      </c>
      <c r="G5" s="141"/>
    </row>
    <row r="6" spans="2:9" ht="20.5" customHeight="1">
      <c r="B6" s="107"/>
      <c r="D6" s="14"/>
      <c r="E6" s="126"/>
      <c r="F6" s="140"/>
      <c r="G6" s="140"/>
      <c r="H6" s="15"/>
      <c r="I6" s="16"/>
    </row>
    <row r="7" spans="2:9" ht="20">
      <c r="B7" s="143"/>
      <c r="C7" s="143"/>
      <c r="D7" s="143"/>
      <c r="E7" s="143"/>
      <c r="F7" s="143"/>
      <c r="G7" s="143"/>
      <c r="H7" s="15"/>
      <c r="I7" s="16"/>
    </row>
    <row r="8" spans="2:9" ht="58.5" customHeight="1">
      <c r="B8" s="142" t="s">
        <v>75</v>
      </c>
      <c r="C8" s="142"/>
      <c r="D8" s="142"/>
      <c r="E8" s="142"/>
      <c r="F8" s="142"/>
      <c r="G8" s="142"/>
      <c r="H8" s="17"/>
      <c r="I8" s="18"/>
    </row>
    <row r="9" spans="2:9" ht="26.15" customHeight="1">
      <c r="B9" s="106">
        <v>13100000000</v>
      </c>
      <c r="C9" s="1"/>
      <c r="D9" s="1"/>
      <c r="E9" s="1"/>
      <c r="F9" s="1"/>
      <c r="G9" s="1"/>
      <c r="H9" s="17"/>
      <c r="I9" s="18"/>
    </row>
    <row r="10" spans="2:9" ht="32.15" customHeight="1">
      <c r="B10" s="105" t="s">
        <v>44</v>
      </c>
      <c r="F10" s="12"/>
      <c r="G10" s="12" t="s">
        <v>56</v>
      </c>
    </row>
    <row r="11" spans="2:9" ht="18" customHeight="1">
      <c r="B11" s="130" t="s">
        <v>39</v>
      </c>
      <c r="C11" s="130" t="s">
        <v>40</v>
      </c>
      <c r="D11" s="130" t="s">
        <v>30</v>
      </c>
      <c r="E11" s="130" t="s">
        <v>58</v>
      </c>
      <c r="F11" s="130"/>
      <c r="G11" s="134" t="s">
        <v>55</v>
      </c>
    </row>
    <row r="12" spans="2:9" ht="18" customHeight="1">
      <c r="B12" s="131"/>
      <c r="C12" s="130"/>
      <c r="D12" s="130"/>
      <c r="E12" s="130"/>
      <c r="F12" s="130"/>
      <c r="G12" s="134"/>
      <c r="I12" s="9"/>
    </row>
    <row r="13" spans="2:9">
      <c r="B13" s="131"/>
      <c r="C13" s="130"/>
      <c r="D13" s="130"/>
      <c r="E13" s="130" t="s">
        <v>55</v>
      </c>
      <c r="F13" s="130" t="s">
        <v>9</v>
      </c>
      <c r="G13" s="134"/>
    </row>
    <row r="14" spans="2:9" ht="42" customHeight="1">
      <c r="B14" s="131"/>
      <c r="C14" s="130"/>
      <c r="D14" s="130"/>
      <c r="E14" s="130"/>
      <c r="F14" s="130"/>
      <c r="G14" s="134"/>
      <c r="H14" s="108"/>
      <c r="I14" s="108"/>
    </row>
    <row r="15" spans="2:9" ht="18" customHeight="1">
      <c r="B15" s="132">
        <v>1</v>
      </c>
      <c r="C15" s="132">
        <v>2</v>
      </c>
      <c r="D15" s="132">
        <v>3</v>
      </c>
      <c r="E15" s="132">
        <v>4</v>
      </c>
      <c r="F15" s="132">
        <v>5</v>
      </c>
      <c r="G15" s="138" t="s">
        <v>64</v>
      </c>
      <c r="H15" s="108"/>
      <c r="I15" s="108"/>
    </row>
    <row r="16" spans="2:9" ht="1.4" hidden="1" customHeight="1">
      <c r="B16" s="137"/>
      <c r="C16" s="133"/>
      <c r="D16" s="133"/>
      <c r="E16" s="133"/>
      <c r="F16" s="133"/>
      <c r="G16" s="139"/>
    </row>
    <row r="17" spans="2:11" ht="30" customHeight="1">
      <c r="B17" s="58">
        <v>200000</v>
      </c>
      <c r="C17" s="59" t="s">
        <v>59</v>
      </c>
      <c r="D17" s="60">
        <f>(D18+D22+SUM(D29+D47+D48)+SUM(D52+D55+D59+D63))</f>
        <v>38000000</v>
      </c>
      <c r="E17" s="60">
        <f>(E18+E22+SUM(E29+E47+E48)+SUM(E52+E55+E59+E63))</f>
        <v>-38000000</v>
      </c>
      <c r="F17" s="60">
        <f>(F18+F22+SUM(F29+F47+F48)+SUM(F52+F55+F59+F63))</f>
        <v>-38000000</v>
      </c>
      <c r="G17" s="60">
        <f t="shared" ref="G17:G58" si="0">+D17+E17</f>
        <v>0</v>
      </c>
      <c r="H17" s="109">
        <v>1</v>
      </c>
      <c r="I17" s="109">
        <f>+G17+'[6]видатки_затв '!C482</f>
        <v>0</v>
      </c>
    </row>
    <row r="18" spans="2:11" s="2" customFormat="1" hidden="1">
      <c r="B18" s="20">
        <v>201000</v>
      </c>
      <c r="C18" s="21" t="s">
        <v>69</v>
      </c>
      <c r="D18" s="22">
        <f>D19</f>
        <v>0</v>
      </c>
      <c r="E18" s="22">
        <f>E19</f>
        <v>0</v>
      </c>
      <c r="F18" s="22">
        <f>F19</f>
        <v>0</v>
      </c>
      <c r="G18" s="22">
        <f t="shared" si="0"/>
        <v>0</v>
      </c>
      <c r="H18" s="19">
        <f t="shared" ref="H18:H51" si="1">+G18</f>
        <v>0</v>
      </c>
    </row>
    <row r="19" spans="2:11" s="2" customFormat="1" hidden="1">
      <c r="B19" s="23">
        <v>201100</v>
      </c>
      <c r="C19" s="24" t="s">
        <v>3</v>
      </c>
      <c r="D19" s="25">
        <f>D20-D21</f>
        <v>0</v>
      </c>
      <c r="E19" s="25">
        <f>E20-E21</f>
        <v>0</v>
      </c>
      <c r="F19" s="25">
        <f>F20-F21</f>
        <v>0</v>
      </c>
      <c r="G19" s="25">
        <f t="shared" si="0"/>
        <v>0</v>
      </c>
      <c r="H19" s="19">
        <f t="shared" si="1"/>
        <v>0</v>
      </c>
    </row>
    <row r="20" spans="2:11" s="2" customFormat="1" hidden="1">
      <c r="B20" s="26">
        <v>201110</v>
      </c>
      <c r="C20" s="27" t="s">
        <v>70</v>
      </c>
      <c r="D20" s="25"/>
      <c r="E20" s="25"/>
      <c r="F20" s="25"/>
      <c r="G20" s="25">
        <f t="shared" si="0"/>
        <v>0</v>
      </c>
      <c r="H20" s="19">
        <f t="shared" si="1"/>
        <v>0</v>
      </c>
    </row>
    <row r="21" spans="2:11" s="2" customFormat="1" hidden="1">
      <c r="B21" s="37">
        <v>201120</v>
      </c>
      <c r="C21" s="61" t="s">
        <v>71</v>
      </c>
      <c r="D21" s="39"/>
      <c r="E21" s="39"/>
      <c r="F21" s="39"/>
      <c r="G21" s="39">
        <f t="shared" si="0"/>
        <v>0</v>
      </c>
      <c r="H21" s="19">
        <f t="shared" si="1"/>
        <v>0</v>
      </c>
    </row>
    <row r="22" spans="2:11" s="2" customFormat="1" ht="15.5" hidden="1">
      <c r="B22" s="58">
        <v>202000</v>
      </c>
      <c r="C22" s="63" t="s">
        <v>52</v>
      </c>
      <c r="D22" s="120">
        <f>D23+D26</f>
        <v>0</v>
      </c>
      <c r="E22" s="121">
        <f>E23+E26</f>
        <v>0</v>
      </c>
      <c r="F22" s="121">
        <f>F23+F26</f>
        <v>0</v>
      </c>
      <c r="G22" s="121">
        <f t="shared" si="0"/>
        <v>0</v>
      </c>
      <c r="H22" s="19">
        <f t="shared" si="1"/>
        <v>0</v>
      </c>
    </row>
    <row r="23" spans="2:11" s="2" customFormat="1" hidden="1">
      <c r="B23" s="20">
        <v>202100</v>
      </c>
      <c r="C23" s="101" t="s">
        <v>73</v>
      </c>
      <c r="D23" s="22">
        <f>D24-D25</f>
        <v>0</v>
      </c>
      <c r="E23" s="22">
        <f>E24-E25</f>
        <v>0</v>
      </c>
      <c r="F23" s="22">
        <f>F24-F25</f>
        <v>0</v>
      </c>
      <c r="G23" s="22">
        <f t="shared" si="0"/>
        <v>0</v>
      </c>
      <c r="H23" s="19">
        <f t="shared" si="1"/>
        <v>0</v>
      </c>
    </row>
    <row r="24" spans="2:11" s="2" customFormat="1" hidden="1">
      <c r="B24" s="26">
        <v>202110</v>
      </c>
      <c r="C24" s="27" t="s">
        <v>70</v>
      </c>
      <c r="D24" s="25"/>
      <c r="E24" s="25"/>
      <c r="F24" s="25"/>
      <c r="G24" s="25">
        <f t="shared" si="0"/>
        <v>0</v>
      </c>
      <c r="H24" s="19">
        <f t="shared" si="1"/>
        <v>0</v>
      </c>
    </row>
    <row r="25" spans="2:11" s="2" customFormat="1" hidden="1">
      <c r="B25" s="37">
        <v>202120</v>
      </c>
      <c r="C25" s="61" t="s">
        <v>71</v>
      </c>
      <c r="D25" s="39"/>
      <c r="E25" s="39"/>
      <c r="F25" s="39"/>
      <c r="G25" s="39">
        <f t="shared" si="0"/>
        <v>0</v>
      </c>
      <c r="H25" s="19">
        <f t="shared" si="1"/>
        <v>0</v>
      </c>
    </row>
    <row r="26" spans="2:11" s="2" customFormat="1" ht="15.5" hidden="1">
      <c r="B26" s="58">
        <v>202200</v>
      </c>
      <c r="C26" s="67" t="s">
        <v>74</v>
      </c>
      <c r="D26" s="122">
        <f>D27-D28</f>
        <v>0</v>
      </c>
      <c r="E26" s="123">
        <f>E27-E28</f>
        <v>0</v>
      </c>
      <c r="F26" s="123">
        <f>F27-F28</f>
        <v>0</v>
      </c>
      <c r="G26" s="121">
        <f t="shared" si="0"/>
        <v>0</v>
      </c>
      <c r="H26" s="19">
        <f t="shared" si="1"/>
        <v>0</v>
      </c>
    </row>
    <row r="27" spans="2:11" s="2" customFormat="1" ht="15.5" hidden="1">
      <c r="B27" s="66">
        <v>202210</v>
      </c>
      <c r="C27" s="124" t="s">
        <v>70</v>
      </c>
      <c r="D27" s="122"/>
      <c r="E27" s="123">
        <f>350000000-350000000</f>
        <v>0</v>
      </c>
      <c r="F27" s="123">
        <f>350000000-350000000</f>
        <v>0</v>
      </c>
      <c r="G27" s="121">
        <f t="shared" si="0"/>
        <v>0</v>
      </c>
      <c r="H27" s="19">
        <f t="shared" si="1"/>
        <v>0</v>
      </c>
    </row>
    <row r="28" spans="2:11" s="2" customFormat="1" hidden="1">
      <c r="B28" s="100">
        <v>202220</v>
      </c>
      <c r="C28" s="119" t="s">
        <v>71</v>
      </c>
      <c r="D28" s="41"/>
      <c r="E28" s="41"/>
      <c r="F28" s="41"/>
      <c r="G28" s="22">
        <f t="shared" si="0"/>
        <v>0</v>
      </c>
      <c r="H28" s="19">
        <f t="shared" si="1"/>
        <v>0</v>
      </c>
    </row>
    <row r="29" spans="2:11" s="2" customFormat="1" hidden="1">
      <c r="B29" s="23">
        <v>203000</v>
      </c>
      <c r="C29" s="28" t="s">
        <v>21</v>
      </c>
      <c r="D29" s="29">
        <f>D30+D34+D38+D41+D44</f>
        <v>0</v>
      </c>
      <c r="E29" s="29">
        <f>E30+E34+E38+E41+E44</f>
        <v>0</v>
      </c>
      <c r="F29" s="29">
        <f>F30+F34+F38+F41+F44</f>
        <v>0</v>
      </c>
      <c r="G29" s="25">
        <f t="shared" si="0"/>
        <v>0</v>
      </c>
      <c r="H29" s="19">
        <f t="shared" si="1"/>
        <v>0</v>
      </c>
    </row>
    <row r="30" spans="2:11" s="2" customFormat="1" hidden="1">
      <c r="B30" s="23">
        <v>203100</v>
      </c>
      <c r="C30" s="24" t="s">
        <v>22</v>
      </c>
      <c r="D30" s="29">
        <f>D31-D32+D33</f>
        <v>0</v>
      </c>
      <c r="E30" s="29">
        <f>E31-E32+E33</f>
        <v>0</v>
      </c>
      <c r="F30" s="29">
        <f>F31-F32+F33</f>
        <v>0</v>
      </c>
      <c r="G30" s="25">
        <f t="shared" si="0"/>
        <v>0</v>
      </c>
      <c r="H30" s="19">
        <f t="shared" si="1"/>
        <v>0</v>
      </c>
      <c r="I30" s="5"/>
      <c r="K30" s="5"/>
    </row>
    <row r="31" spans="2:11" hidden="1">
      <c r="B31" s="26">
        <v>203110</v>
      </c>
      <c r="C31" s="27" t="s">
        <v>70</v>
      </c>
      <c r="D31" s="29"/>
      <c r="E31" s="29"/>
      <c r="F31" s="29"/>
      <c r="G31" s="25">
        <f t="shared" si="0"/>
        <v>0</v>
      </c>
      <c r="H31" s="19">
        <f t="shared" si="1"/>
        <v>0</v>
      </c>
      <c r="I31" s="8"/>
      <c r="J31" s="9"/>
      <c r="K31" s="8"/>
    </row>
    <row r="32" spans="2:11" hidden="1">
      <c r="B32" s="26">
        <v>203120</v>
      </c>
      <c r="C32" s="27" t="s">
        <v>71</v>
      </c>
      <c r="D32" s="29"/>
      <c r="E32" s="29"/>
      <c r="F32" s="29"/>
      <c r="G32" s="25">
        <f t="shared" si="0"/>
        <v>0</v>
      </c>
      <c r="H32" s="19">
        <f t="shared" si="1"/>
        <v>0</v>
      </c>
      <c r="I32" s="8"/>
      <c r="J32" s="9"/>
      <c r="K32" s="8"/>
    </row>
    <row r="33" spans="2:8" s="2" customFormat="1" ht="23" hidden="1">
      <c r="B33" s="26">
        <v>203130</v>
      </c>
      <c r="C33" s="27" t="s">
        <v>38</v>
      </c>
      <c r="D33" s="29"/>
      <c r="E33" s="29"/>
      <c r="F33" s="29"/>
      <c r="G33" s="25">
        <f t="shared" si="0"/>
        <v>0</v>
      </c>
      <c r="H33" s="19">
        <f t="shared" si="1"/>
        <v>0</v>
      </c>
    </row>
    <row r="34" spans="2:8" s="2" customFormat="1" hidden="1">
      <c r="B34" s="23">
        <v>203200</v>
      </c>
      <c r="C34" s="24" t="s">
        <v>23</v>
      </c>
      <c r="D34" s="29">
        <f>D35-D36+D37</f>
        <v>0</v>
      </c>
      <c r="E34" s="29">
        <f>E35-E36+E37</f>
        <v>0</v>
      </c>
      <c r="F34" s="29">
        <f>F35-F36+F37</f>
        <v>0</v>
      </c>
      <c r="G34" s="25">
        <f t="shared" si="0"/>
        <v>0</v>
      </c>
      <c r="H34" s="19">
        <f t="shared" si="1"/>
        <v>0</v>
      </c>
    </row>
    <row r="35" spans="2:8" s="2" customFormat="1" hidden="1">
      <c r="B35" s="26">
        <v>203210</v>
      </c>
      <c r="C35" s="27" t="s">
        <v>70</v>
      </c>
      <c r="D35" s="29"/>
      <c r="E35" s="29"/>
      <c r="F35" s="29"/>
      <c r="G35" s="25">
        <f t="shared" si="0"/>
        <v>0</v>
      </c>
      <c r="H35" s="19">
        <f t="shared" si="1"/>
        <v>0</v>
      </c>
    </row>
    <row r="36" spans="2:8" hidden="1">
      <c r="B36" s="26">
        <v>203220</v>
      </c>
      <c r="C36" s="27" t="s">
        <v>71</v>
      </c>
      <c r="D36" s="29"/>
      <c r="E36" s="29"/>
      <c r="F36" s="29"/>
      <c r="G36" s="25">
        <f t="shared" si="0"/>
        <v>0</v>
      </c>
      <c r="H36" s="19">
        <f t="shared" si="1"/>
        <v>0</v>
      </c>
    </row>
    <row r="37" spans="2:8" ht="23" hidden="1">
      <c r="B37" s="26">
        <v>203230</v>
      </c>
      <c r="C37" s="27" t="s">
        <v>0</v>
      </c>
      <c r="D37" s="29"/>
      <c r="E37" s="29"/>
      <c r="F37" s="29"/>
      <c r="G37" s="25">
        <f t="shared" si="0"/>
        <v>0</v>
      </c>
      <c r="H37" s="19">
        <f t="shared" si="1"/>
        <v>0</v>
      </c>
    </row>
    <row r="38" spans="2:8" hidden="1">
      <c r="B38" s="23">
        <v>203300</v>
      </c>
      <c r="C38" s="24" t="s">
        <v>5</v>
      </c>
      <c r="D38" s="29">
        <f>D39-D40</f>
        <v>0</v>
      </c>
      <c r="E38" s="29">
        <f>E39-E40</f>
        <v>0</v>
      </c>
      <c r="F38" s="29">
        <f>F39-F40</f>
        <v>0</v>
      </c>
      <c r="G38" s="25">
        <f t="shared" si="0"/>
        <v>0</v>
      </c>
      <c r="H38" s="19">
        <f t="shared" si="1"/>
        <v>0</v>
      </c>
    </row>
    <row r="39" spans="2:8" s="2" customFormat="1" hidden="1">
      <c r="B39" s="26">
        <v>203310</v>
      </c>
      <c r="C39" s="27" t="s">
        <v>70</v>
      </c>
      <c r="D39" s="29"/>
      <c r="E39" s="29"/>
      <c r="F39" s="29"/>
      <c r="G39" s="25">
        <f t="shared" si="0"/>
        <v>0</v>
      </c>
      <c r="H39" s="19">
        <f t="shared" si="1"/>
        <v>0</v>
      </c>
    </row>
    <row r="40" spans="2:8" s="2" customFormat="1" hidden="1">
      <c r="B40" s="26">
        <v>203320</v>
      </c>
      <c r="C40" s="27" t="s">
        <v>71</v>
      </c>
      <c r="D40" s="29"/>
      <c r="E40" s="29"/>
      <c r="F40" s="29"/>
      <c r="G40" s="25">
        <f t="shared" si="0"/>
        <v>0</v>
      </c>
      <c r="H40" s="19">
        <f t="shared" si="1"/>
        <v>0</v>
      </c>
    </row>
    <row r="41" spans="2:8" s="2" customFormat="1" hidden="1">
      <c r="B41" s="23">
        <v>203400</v>
      </c>
      <c r="C41" s="24" t="s">
        <v>51</v>
      </c>
      <c r="D41" s="29">
        <f>D42-D43</f>
        <v>0</v>
      </c>
      <c r="E41" s="29">
        <f>E42-E43</f>
        <v>0</v>
      </c>
      <c r="F41" s="29">
        <f>F42-F43</f>
        <v>0</v>
      </c>
      <c r="G41" s="25">
        <f t="shared" si="0"/>
        <v>0</v>
      </c>
      <c r="H41" s="19">
        <f t="shared" si="1"/>
        <v>0</v>
      </c>
    </row>
    <row r="42" spans="2:8" s="2" customFormat="1" hidden="1">
      <c r="B42" s="26">
        <v>203410</v>
      </c>
      <c r="C42" s="27" t="s">
        <v>34</v>
      </c>
      <c r="D42" s="29"/>
      <c r="E42" s="29"/>
      <c r="F42" s="29"/>
      <c r="G42" s="25">
        <f t="shared" si="0"/>
        <v>0</v>
      </c>
      <c r="H42" s="19">
        <f t="shared" si="1"/>
        <v>0</v>
      </c>
    </row>
    <row r="43" spans="2:8" s="2" customFormat="1" hidden="1">
      <c r="B43" s="26">
        <v>203420</v>
      </c>
      <c r="C43" s="27" t="s">
        <v>35</v>
      </c>
      <c r="D43" s="29"/>
      <c r="E43" s="29"/>
      <c r="F43" s="29"/>
      <c r="G43" s="25">
        <f t="shared" si="0"/>
        <v>0</v>
      </c>
      <c r="H43" s="19">
        <f t="shared" si="1"/>
        <v>0</v>
      </c>
    </row>
    <row r="44" spans="2:8" s="2" customFormat="1" hidden="1">
      <c r="B44" s="23">
        <v>203500</v>
      </c>
      <c r="C44" s="24" t="s">
        <v>21</v>
      </c>
      <c r="D44" s="29">
        <f>D45-D46</f>
        <v>0</v>
      </c>
      <c r="E44" s="29">
        <f>E45-E46</f>
        <v>0</v>
      </c>
      <c r="F44" s="29">
        <f>F45-F46</f>
        <v>0</v>
      </c>
      <c r="G44" s="25">
        <f t="shared" si="0"/>
        <v>0</v>
      </c>
      <c r="H44" s="19">
        <f t="shared" si="1"/>
        <v>0</v>
      </c>
    </row>
    <row r="45" spans="2:8" s="2" customFormat="1" hidden="1">
      <c r="B45" s="26">
        <v>203510</v>
      </c>
      <c r="C45" s="27" t="s">
        <v>70</v>
      </c>
      <c r="D45" s="29"/>
      <c r="E45" s="29"/>
      <c r="F45" s="29"/>
      <c r="G45" s="25">
        <f t="shared" si="0"/>
        <v>0</v>
      </c>
      <c r="H45" s="19">
        <f t="shared" si="1"/>
        <v>0</v>
      </c>
    </row>
    <row r="46" spans="2:8" s="2" customFormat="1" hidden="1">
      <c r="B46" s="26">
        <v>203520</v>
      </c>
      <c r="C46" s="27" t="s">
        <v>71</v>
      </c>
      <c r="D46" s="29"/>
      <c r="E46" s="29"/>
      <c r="F46" s="29"/>
      <c r="G46" s="25">
        <f t="shared" si="0"/>
        <v>0</v>
      </c>
      <c r="H46" s="19">
        <f t="shared" si="1"/>
        <v>0</v>
      </c>
    </row>
    <row r="47" spans="2:8" s="2" customFormat="1" hidden="1">
      <c r="B47" s="23">
        <v>204000</v>
      </c>
      <c r="C47" s="28" t="s">
        <v>8</v>
      </c>
      <c r="D47" s="29"/>
      <c r="E47" s="29"/>
      <c r="F47" s="29"/>
      <c r="G47" s="25">
        <f t="shared" si="0"/>
        <v>0</v>
      </c>
      <c r="H47" s="19">
        <f t="shared" si="1"/>
        <v>0</v>
      </c>
    </row>
    <row r="48" spans="2:8" s="2" customFormat="1" hidden="1">
      <c r="B48" s="30">
        <v>205000</v>
      </c>
      <c r="C48" s="31" t="s">
        <v>45</v>
      </c>
      <c r="D48" s="32">
        <f>D49-D50+D51</f>
        <v>0</v>
      </c>
      <c r="E48" s="32">
        <f>E49-E50+E51</f>
        <v>0</v>
      </c>
      <c r="F48" s="32">
        <f>F49-F50+F51</f>
        <v>0</v>
      </c>
      <c r="G48" s="33">
        <f t="shared" si="0"/>
        <v>0</v>
      </c>
      <c r="H48" s="19">
        <f t="shared" si="1"/>
        <v>0</v>
      </c>
    </row>
    <row r="49" spans="1:18" s="2" customFormat="1" ht="16.399999999999999" hidden="1" customHeight="1">
      <c r="B49" s="34">
        <v>205100</v>
      </c>
      <c r="C49" s="35" t="s">
        <v>46</v>
      </c>
      <c r="D49" s="36"/>
      <c r="E49" s="36"/>
      <c r="F49" s="36"/>
      <c r="G49" s="33">
        <f t="shared" si="0"/>
        <v>0</v>
      </c>
      <c r="H49" s="19">
        <f t="shared" si="1"/>
        <v>0</v>
      </c>
    </row>
    <row r="50" spans="1:18" s="2" customFormat="1" ht="17.5" hidden="1" customHeight="1">
      <c r="B50" s="34">
        <v>205200</v>
      </c>
      <c r="C50" s="35" t="s">
        <v>67</v>
      </c>
      <c r="D50" s="36"/>
      <c r="E50" s="36"/>
      <c r="F50" s="36"/>
      <c r="G50" s="33">
        <f t="shared" si="0"/>
        <v>0</v>
      </c>
      <c r="H50" s="19">
        <f t="shared" si="1"/>
        <v>0</v>
      </c>
    </row>
    <row r="51" spans="1:18" s="2" customFormat="1" hidden="1">
      <c r="B51" s="37">
        <v>205300</v>
      </c>
      <c r="C51" s="61" t="s">
        <v>68</v>
      </c>
      <c r="D51" s="38"/>
      <c r="E51" s="38"/>
      <c r="F51" s="38"/>
      <c r="G51" s="39">
        <f t="shared" si="0"/>
        <v>0</v>
      </c>
      <c r="H51" s="19">
        <f t="shared" si="1"/>
        <v>0</v>
      </c>
    </row>
    <row r="52" spans="1:18" s="2" customFormat="1" ht="30" hidden="1">
      <c r="B52" s="62">
        <v>206000</v>
      </c>
      <c r="C52" s="63" t="s">
        <v>19</v>
      </c>
      <c r="D52" s="64">
        <f>D53-D54</f>
        <v>0</v>
      </c>
      <c r="E52" s="64">
        <f>E53-E54</f>
        <v>0</v>
      </c>
      <c r="F52" s="64">
        <f>F53-F54</f>
        <v>0</v>
      </c>
      <c r="G52" s="65">
        <f t="shared" si="0"/>
        <v>0</v>
      </c>
      <c r="H52" s="19"/>
    </row>
    <row r="53" spans="1:18" s="2" customFormat="1" ht="22.75" hidden="1" customHeight="1">
      <c r="B53" s="66">
        <v>206100</v>
      </c>
      <c r="C53" s="67" t="s">
        <v>32</v>
      </c>
      <c r="D53" s="64"/>
      <c r="E53" s="68"/>
      <c r="F53" s="68"/>
      <c r="G53" s="69">
        <f t="shared" si="0"/>
        <v>0</v>
      </c>
      <c r="H53" s="19">
        <f t="shared" ref="H53:H58" si="2">+G53</f>
        <v>0</v>
      </c>
    </row>
    <row r="54" spans="1:18" s="5" customFormat="1" ht="23.5" hidden="1" customHeight="1">
      <c r="B54" s="70">
        <v>206200</v>
      </c>
      <c r="C54" s="67" t="s">
        <v>47</v>
      </c>
      <c r="D54" s="64"/>
      <c r="E54" s="68"/>
      <c r="F54" s="68"/>
      <c r="G54" s="69">
        <f t="shared" si="0"/>
        <v>0</v>
      </c>
      <c r="H54" s="19">
        <f t="shared" si="2"/>
        <v>0</v>
      </c>
      <c r="I54" s="2"/>
      <c r="J54" s="2"/>
    </row>
    <row r="55" spans="1:18" s="2" customFormat="1" ht="17.5" hidden="1">
      <c r="A55" s="40" t="s">
        <v>48</v>
      </c>
      <c r="B55" s="20">
        <v>207000</v>
      </c>
      <c r="C55" s="21" t="s">
        <v>63</v>
      </c>
      <c r="D55" s="41">
        <f>D56-D57+D58</f>
        <v>0</v>
      </c>
      <c r="E55" s="41">
        <f>E56-E57+E58</f>
        <v>0</v>
      </c>
      <c r="F55" s="41">
        <f>F56-F57+F58</f>
        <v>0</v>
      </c>
      <c r="G55" s="22">
        <f t="shared" si="0"/>
        <v>0</v>
      </c>
      <c r="H55" s="19">
        <f t="shared" si="2"/>
        <v>0</v>
      </c>
      <c r="I55" s="3"/>
      <c r="J55" s="3"/>
      <c r="K55" s="42"/>
      <c r="L55" s="3"/>
      <c r="M55" s="40"/>
      <c r="N55" s="4"/>
      <c r="O55" s="4"/>
      <c r="P55" s="4"/>
      <c r="Q55" s="4"/>
      <c r="R55" s="4"/>
    </row>
    <row r="56" spans="1:18" s="6" customFormat="1" ht="17.5" hidden="1">
      <c r="B56" s="26">
        <v>207100</v>
      </c>
      <c r="C56" s="24" t="s">
        <v>72</v>
      </c>
      <c r="D56" s="29"/>
      <c r="E56" s="29"/>
      <c r="F56" s="29"/>
      <c r="G56" s="25">
        <f t="shared" si="0"/>
        <v>0</v>
      </c>
      <c r="H56" s="19">
        <f t="shared" si="2"/>
        <v>0</v>
      </c>
      <c r="I56" s="7"/>
      <c r="J56" s="7"/>
    </row>
    <row r="57" spans="1:18" s="5" customFormat="1" hidden="1">
      <c r="B57" s="26">
        <v>207200</v>
      </c>
      <c r="C57" s="24" t="s">
        <v>1</v>
      </c>
      <c r="D57" s="29"/>
      <c r="E57" s="29"/>
      <c r="F57" s="29"/>
      <c r="G57" s="25">
        <f t="shared" si="0"/>
        <v>0</v>
      </c>
      <c r="H57" s="19">
        <f t="shared" si="2"/>
        <v>0</v>
      </c>
      <c r="I57" s="2"/>
      <c r="J57" s="2"/>
    </row>
    <row r="58" spans="1:18" s="5" customFormat="1" hidden="1">
      <c r="B58" s="37">
        <v>207300</v>
      </c>
      <c r="C58" s="43" t="s">
        <v>37</v>
      </c>
      <c r="D58" s="38"/>
      <c r="E58" s="38"/>
      <c r="F58" s="38"/>
      <c r="G58" s="39">
        <f t="shared" si="0"/>
        <v>0</v>
      </c>
      <c r="H58" s="19">
        <f t="shared" si="2"/>
        <v>0</v>
      </c>
      <c r="I58" s="2"/>
      <c r="J58" s="2"/>
    </row>
    <row r="59" spans="1:18" s="5" customFormat="1" ht="30" customHeight="1">
      <c r="B59" s="58">
        <v>208000</v>
      </c>
      <c r="C59" s="71" t="s">
        <v>15</v>
      </c>
      <c r="D59" s="72">
        <f>D60-D61+D62</f>
        <v>38000000</v>
      </c>
      <c r="E59" s="72">
        <f>E60-E61+E62</f>
        <v>-38000000</v>
      </c>
      <c r="F59" s="72">
        <f>F60-F61+F62</f>
        <v>-38000000</v>
      </c>
      <c r="G59" s="72">
        <f>G60-G61+G62</f>
        <v>0</v>
      </c>
      <c r="H59" s="109">
        <v>1</v>
      </c>
      <c r="I59" s="110"/>
      <c r="J59" s="2"/>
    </row>
    <row r="60" spans="1:18" s="5" customFormat="1" ht="30" hidden="1" customHeight="1">
      <c r="B60" s="66">
        <v>208100</v>
      </c>
      <c r="C60" s="67" t="s">
        <v>46</v>
      </c>
      <c r="D60" s="64"/>
      <c r="E60" s="64"/>
      <c r="F60" s="64"/>
      <c r="G60" s="73">
        <f t="shared" ref="G60:G88" si="3">+D60+E60</f>
        <v>0</v>
      </c>
      <c r="H60" s="109">
        <f>+G60</f>
        <v>0</v>
      </c>
      <c r="I60" s="110"/>
      <c r="J60" s="97"/>
    </row>
    <row r="61" spans="1:18" s="8" customFormat="1" ht="15" hidden="1" customHeight="1">
      <c r="B61" s="66">
        <v>208200</v>
      </c>
      <c r="C61" s="67" t="s">
        <v>67</v>
      </c>
      <c r="D61" s="64"/>
      <c r="E61" s="64">
        <v>0</v>
      </c>
      <c r="F61" s="64"/>
      <c r="G61" s="73">
        <f t="shared" si="3"/>
        <v>0</v>
      </c>
      <c r="H61" s="109">
        <f>+G61</f>
        <v>0</v>
      </c>
      <c r="I61" s="108"/>
      <c r="J61" s="10"/>
      <c r="K61" s="10"/>
    </row>
    <row r="62" spans="1:18" s="8" customFormat="1" ht="39" customHeight="1">
      <c r="B62" s="66">
        <v>208400</v>
      </c>
      <c r="C62" s="74" t="s">
        <v>13</v>
      </c>
      <c r="D62" s="64">
        <v>38000000</v>
      </c>
      <c r="E62" s="64">
        <v>-38000000</v>
      </c>
      <c r="F62" s="64">
        <f>+E62</f>
        <v>-38000000</v>
      </c>
      <c r="G62" s="73">
        <f t="shared" si="3"/>
        <v>0</v>
      </c>
      <c r="H62" s="109">
        <v>1</v>
      </c>
      <c r="I62" s="108"/>
      <c r="J62" s="10"/>
      <c r="K62" s="10"/>
    </row>
    <row r="63" spans="1:18" s="8" customFormat="1" hidden="1">
      <c r="B63" s="20">
        <v>209000</v>
      </c>
      <c r="C63" s="21" t="s">
        <v>16</v>
      </c>
      <c r="D63" s="41">
        <f>D64-D65</f>
        <v>0</v>
      </c>
      <c r="E63" s="41">
        <f>E64-E65</f>
        <v>0</v>
      </c>
      <c r="F63" s="41">
        <f>F64-F65</f>
        <v>0</v>
      </c>
      <c r="G63" s="22">
        <f t="shared" si="3"/>
        <v>0</v>
      </c>
      <c r="H63" s="19">
        <f t="shared" ref="H63:H87" si="4">+G63</f>
        <v>0</v>
      </c>
      <c r="I63" s="10"/>
      <c r="J63" s="10"/>
      <c r="K63" s="10"/>
    </row>
    <row r="64" spans="1:18" s="8" customFormat="1" hidden="1">
      <c r="B64" s="26">
        <v>209100</v>
      </c>
      <c r="C64" s="24" t="s">
        <v>46</v>
      </c>
      <c r="D64" s="29"/>
      <c r="E64" s="29"/>
      <c r="F64" s="29"/>
      <c r="G64" s="25">
        <f t="shared" si="3"/>
        <v>0</v>
      </c>
      <c r="H64" s="19">
        <f t="shared" si="4"/>
        <v>0</v>
      </c>
      <c r="I64" s="10"/>
      <c r="J64" s="10"/>
      <c r="K64" s="10"/>
    </row>
    <row r="65" spans="2:11" s="5" customFormat="1" hidden="1">
      <c r="B65" s="26">
        <v>209200</v>
      </c>
      <c r="C65" s="24" t="s">
        <v>67</v>
      </c>
      <c r="D65" s="29"/>
      <c r="E65" s="29"/>
      <c r="F65" s="29"/>
      <c r="G65" s="25">
        <f t="shared" si="3"/>
        <v>0</v>
      </c>
      <c r="H65" s="19">
        <f t="shared" si="4"/>
        <v>0</v>
      </c>
      <c r="I65" s="2"/>
      <c r="J65" s="2"/>
    </row>
    <row r="66" spans="2:11" s="5" customFormat="1" hidden="1">
      <c r="B66" s="23">
        <v>300000</v>
      </c>
      <c r="C66" s="44" t="s">
        <v>2</v>
      </c>
      <c r="D66" s="29">
        <f>D67+D70+D73+D76+D79+D82+D85</f>
        <v>0</v>
      </c>
      <c r="E66" s="29">
        <f>E67+E70+E73+E76+E79+E82+E85</f>
        <v>0</v>
      </c>
      <c r="F66" s="29">
        <f>F67+F70+F73+F76+F79+F82+F85</f>
        <v>0</v>
      </c>
      <c r="G66" s="25">
        <f t="shared" si="3"/>
        <v>0</v>
      </c>
      <c r="H66" s="19">
        <f t="shared" si="4"/>
        <v>0</v>
      </c>
      <c r="I66" s="2"/>
      <c r="J66" s="2"/>
    </row>
    <row r="67" spans="2:11" s="5" customFormat="1" hidden="1">
      <c r="B67" s="23">
        <v>301000</v>
      </c>
      <c r="C67" s="28" t="s">
        <v>66</v>
      </c>
      <c r="D67" s="29">
        <f>D68-D69</f>
        <v>0</v>
      </c>
      <c r="E67" s="29">
        <f>E68-E69</f>
        <v>0</v>
      </c>
      <c r="F67" s="29">
        <f>F68-F69</f>
        <v>0</v>
      </c>
      <c r="G67" s="25">
        <f t="shared" si="3"/>
        <v>0</v>
      </c>
      <c r="H67" s="19">
        <f t="shared" si="4"/>
        <v>0</v>
      </c>
      <c r="I67" s="2"/>
      <c r="J67" s="2"/>
    </row>
    <row r="68" spans="2:11" s="5" customFormat="1" hidden="1">
      <c r="B68" s="26">
        <v>301100</v>
      </c>
      <c r="C68" s="24" t="s">
        <v>70</v>
      </c>
      <c r="D68" s="29"/>
      <c r="E68" s="29"/>
      <c r="F68" s="29"/>
      <c r="G68" s="25">
        <f t="shared" si="3"/>
        <v>0</v>
      </c>
      <c r="H68" s="19">
        <f t="shared" si="4"/>
        <v>0</v>
      </c>
      <c r="I68" s="2"/>
      <c r="J68" s="2"/>
    </row>
    <row r="69" spans="2:11" s="5" customFormat="1" hidden="1">
      <c r="B69" s="26">
        <v>301200</v>
      </c>
      <c r="C69" s="24" t="s">
        <v>71</v>
      </c>
      <c r="D69" s="29"/>
      <c r="E69" s="29"/>
      <c r="F69" s="29"/>
      <c r="G69" s="25">
        <f t="shared" si="3"/>
        <v>0</v>
      </c>
      <c r="H69" s="19">
        <f t="shared" si="4"/>
        <v>0</v>
      </c>
      <c r="I69" s="2"/>
      <c r="J69" s="2"/>
    </row>
    <row r="70" spans="2:11" s="5" customFormat="1" hidden="1">
      <c r="B70" s="23">
        <v>302000</v>
      </c>
      <c r="C70" s="28" t="s">
        <v>60</v>
      </c>
      <c r="D70" s="29">
        <f>D71-D72</f>
        <v>0</v>
      </c>
      <c r="E70" s="29">
        <f>E71-E72</f>
        <v>0</v>
      </c>
      <c r="F70" s="29">
        <f>F71-F72</f>
        <v>0</v>
      </c>
      <c r="G70" s="25">
        <f t="shared" si="3"/>
        <v>0</v>
      </c>
      <c r="H70" s="19">
        <f t="shared" si="4"/>
        <v>0</v>
      </c>
      <c r="I70" s="2"/>
      <c r="J70" s="2"/>
    </row>
    <row r="71" spans="2:11" s="5" customFormat="1" hidden="1">
      <c r="B71" s="26">
        <v>302100</v>
      </c>
      <c r="C71" s="24" t="s">
        <v>70</v>
      </c>
      <c r="D71" s="29"/>
      <c r="E71" s="29"/>
      <c r="F71" s="29"/>
      <c r="G71" s="25">
        <f t="shared" si="3"/>
        <v>0</v>
      </c>
      <c r="H71" s="19">
        <f t="shared" si="4"/>
        <v>0</v>
      </c>
      <c r="I71" s="2"/>
      <c r="J71" s="2"/>
    </row>
    <row r="72" spans="2:11" s="5" customFormat="1" hidden="1">
      <c r="B72" s="26">
        <v>302200</v>
      </c>
      <c r="C72" s="24" t="s">
        <v>71</v>
      </c>
      <c r="D72" s="29"/>
      <c r="E72" s="29"/>
      <c r="F72" s="29"/>
      <c r="G72" s="25">
        <f t="shared" si="3"/>
        <v>0</v>
      </c>
      <c r="H72" s="19">
        <f t="shared" si="4"/>
        <v>0</v>
      </c>
      <c r="I72" s="2"/>
      <c r="J72" s="2"/>
    </row>
    <row r="73" spans="2:11" s="5" customFormat="1" hidden="1">
      <c r="B73" s="23">
        <v>303000</v>
      </c>
      <c r="C73" s="28" t="s">
        <v>61</v>
      </c>
      <c r="D73" s="29">
        <f>D74-D75</f>
        <v>0</v>
      </c>
      <c r="E73" s="29">
        <f>E74-E75</f>
        <v>0</v>
      </c>
      <c r="F73" s="29">
        <f>F74-F75</f>
        <v>0</v>
      </c>
      <c r="G73" s="25">
        <f t="shared" si="3"/>
        <v>0</v>
      </c>
      <c r="H73" s="19">
        <f t="shared" si="4"/>
        <v>0</v>
      </c>
      <c r="I73" s="2"/>
      <c r="J73" s="2"/>
    </row>
    <row r="74" spans="2:11" s="5" customFormat="1" hidden="1">
      <c r="B74" s="26">
        <v>303100</v>
      </c>
      <c r="C74" s="24" t="s">
        <v>70</v>
      </c>
      <c r="D74" s="29"/>
      <c r="E74" s="29"/>
      <c r="F74" s="29"/>
      <c r="G74" s="25">
        <f t="shared" si="3"/>
        <v>0</v>
      </c>
      <c r="H74" s="19">
        <f t="shared" si="4"/>
        <v>0</v>
      </c>
      <c r="I74" s="2"/>
      <c r="J74" s="2"/>
    </row>
    <row r="75" spans="2:11" s="5" customFormat="1" hidden="1">
      <c r="B75" s="26">
        <v>303200</v>
      </c>
      <c r="C75" s="24" t="s">
        <v>71</v>
      </c>
      <c r="D75" s="29"/>
      <c r="E75" s="29"/>
      <c r="F75" s="29"/>
      <c r="G75" s="25">
        <f t="shared" si="3"/>
        <v>0</v>
      </c>
      <c r="H75" s="19">
        <f t="shared" si="4"/>
        <v>0</v>
      </c>
      <c r="I75" s="2"/>
      <c r="J75" s="2"/>
    </row>
    <row r="76" spans="2:11" s="5" customFormat="1" hidden="1">
      <c r="B76" s="23">
        <v>304000</v>
      </c>
      <c r="C76" s="28" t="s">
        <v>11</v>
      </c>
      <c r="D76" s="29">
        <f>D77-D78</f>
        <v>0</v>
      </c>
      <c r="E76" s="29">
        <f>E77-E78</f>
        <v>0</v>
      </c>
      <c r="F76" s="29">
        <f>F77-F78</f>
        <v>0</v>
      </c>
      <c r="G76" s="25">
        <f t="shared" si="3"/>
        <v>0</v>
      </c>
      <c r="H76" s="19">
        <f t="shared" si="4"/>
        <v>0</v>
      </c>
      <c r="I76" s="2"/>
      <c r="J76" s="2"/>
    </row>
    <row r="77" spans="2:11" s="8" customFormat="1" hidden="1">
      <c r="B77" s="26">
        <v>304100</v>
      </c>
      <c r="C77" s="24" t="s">
        <v>70</v>
      </c>
      <c r="D77" s="29"/>
      <c r="E77" s="29"/>
      <c r="F77" s="29"/>
      <c r="G77" s="25">
        <f t="shared" si="3"/>
        <v>0</v>
      </c>
      <c r="H77" s="19">
        <f t="shared" si="4"/>
        <v>0</v>
      </c>
      <c r="I77" s="10"/>
      <c r="J77" s="10"/>
      <c r="K77" s="10"/>
    </row>
    <row r="78" spans="2:11" s="8" customFormat="1" hidden="1">
      <c r="B78" s="26">
        <v>304200</v>
      </c>
      <c r="C78" s="24" t="s">
        <v>71</v>
      </c>
      <c r="D78" s="29"/>
      <c r="E78" s="29"/>
      <c r="F78" s="29"/>
      <c r="G78" s="25">
        <f t="shared" si="3"/>
        <v>0</v>
      </c>
      <c r="H78" s="19">
        <f t="shared" si="4"/>
        <v>0</v>
      </c>
      <c r="I78" s="10"/>
      <c r="J78" s="10"/>
      <c r="K78" s="10"/>
    </row>
    <row r="79" spans="2:11" s="8" customFormat="1" hidden="1">
      <c r="B79" s="23">
        <v>305000</v>
      </c>
      <c r="C79" s="28" t="s">
        <v>53</v>
      </c>
      <c r="D79" s="29">
        <f>D80-D81</f>
        <v>0</v>
      </c>
      <c r="E79" s="29">
        <f>E80-E81</f>
        <v>0</v>
      </c>
      <c r="F79" s="29">
        <f>F80-F81</f>
        <v>0</v>
      </c>
      <c r="G79" s="25">
        <f t="shared" si="3"/>
        <v>0</v>
      </c>
      <c r="H79" s="19">
        <f t="shared" si="4"/>
        <v>0</v>
      </c>
      <c r="I79" s="10"/>
      <c r="J79" s="10"/>
      <c r="K79" s="10"/>
    </row>
    <row r="80" spans="2:11" s="5" customFormat="1" hidden="1">
      <c r="B80" s="26">
        <v>305100</v>
      </c>
      <c r="C80" s="24" t="s">
        <v>70</v>
      </c>
      <c r="D80" s="29"/>
      <c r="E80" s="29"/>
      <c r="F80" s="29"/>
      <c r="G80" s="25">
        <f t="shared" si="3"/>
        <v>0</v>
      </c>
      <c r="H80" s="19">
        <f t="shared" si="4"/>
        <v>0</v>
      </c>
      <c r="I80" s="2"/>
      <c r="J80" s="2"/>
    </row>
    <row r="81" spans="2:10" s="5" customFormat="1" hidden="1">
      <c r="B81" s="26">
        <v>305200</v>
      </c>
      <c r="C81" s="24" t="s">
        <v>71</v>
      </c>
      <c r="D81" s="29"/>
      <c r="E81" s="29"/>
      <c r="F81" s="29"/>
      <c r="G81" s="25">
        <f t="shared" si="3"/>
        <v>0</v>
      </c>
      <c r="H81" s="19">
        <f t="shared" si="4"/>
        <v>0</v>
      </c>
      <c r="I81" s="2"/>
      <c r="J81" s="2"/>
    </row>
    <row r="82" spans="2:10" s="5" customFormat="1" hidden="1">
      <c r="B82" s="23">
        <v>306000</v>
      </c>
      <c r="C82" s="28" t="s">
        <v>57</v>
      </c>
      <c r="D82" s="29">
        <f>D83-D84</f>
        <v>0</v>
      </c>
      <c r="E82" s="29">
        <f>E83-E84</f>
        <v>0</v>
      </c>
      <c r="F82" s="29">
        <f>F83-F84</f>
        <v>0</v>
      </c>
      <c r="G82" s="25">
        <f t="shared" si="3"/>
        <v>0</v>
      </c>
      <c r="H82" s="19">
        <f t="shared" si="4"/>
        <v>0</v>
      </c>
      <c r="I82" s="2"/>
      <c r="J82" s="2"/>
    </row>
    <row r="83" spans="2:10" s="5" customFormat="1" hidden="1">
      <c r="B83" s="26">
        <v>306100</v>
      </c>
      <c r="C83" s="24" t="s">
        <v>62</v>
      </c>
      <c r="D83" s="29"/>
      <c r="E83" s="29"/>
      <c r="F83" s="29"/>
      <c r="G83" s="25">
        <f t="shared" si="3"/>
        <v>0</v>
      </c>
      <c r="H83" s="19">
        <f t="shared" si="4"/>
        <v>0</v>
      </c>
      <c r="I83" s="2"/>
      <c r="J83" s="2"/>
    </row>
    <row r="84" spans="2:10" s="5" customFormat="1" hidden="1">
      <c r="B84" s="26">
        <v>306200</v>
      </c>
      <c r="C84" s="24" t="s">
        <v>47</v>
      </c>
      <c r="D84" s="29"/>
      <c r="E84" s="29"/>
      <c r="F84" s="29"/>
      <c r="G84" s="25">
        <f t="shared" si="3"/>
        <v>0</v>
      </c>
      <c r="H84" s="19">
        <f t="shared" si="4"/>
        <v>0</v>
      </c>
      <c r="I84" s="2"/>
      <c r="J84" s="2"/>
    </row>
    <row r="85" spans="2:10" s="5" customFormat="1" hidden="1">
      <c r="B85" s="23">
        <v>307000</v>
      </c>
      <c r="C85" s="28" t="s">
        <v>63</v>
      </c>
      <c r="D85" s="29">
        <f>D86-D87</f>
        <v>0</v>
      </c>
      <c r="E85" s="29">
        <f>E86-E87</f>
        <v>0</v>
      </c>
      <c r="F85" s="29">
        <f>F86-F87</f>
        <v>0</v>
      </c>
      <c r="G85" s="25">
        <f t="shared" si="3"/>
        <v>0</v>
      </c>
      <c r="H85" s="19">
        <f t="shared" si="4"/>
        <v>0</v>
      </c>
      <c r="I85" s="2"/>
      <c r="J85" s="2"/>
    </row>
    <row r="86" spans="2:10" s="5" customFormat="1" hidden="1">
      <c r="B86" s="26">
        <v>307100</v>
      </c>
      <c r="C86" s="24" t="s">
        <v>17</v>
      </c>
      <c r="D86" s="29"/>
      <c r="E86" s="29"/>
      <c r="F86" s="29"/>
      <c r="G86" s="25">
        <f t="shared" si="3"/>
        <v>0</v>
      </c>
      <c r="H86" s="19">
        <f t="shared" si="4"/>
        <v>0</v>
      </c>
      <c r="I86" s="2"/>
      <c r="J86" s="2"/>
    </row>
    <row r="87" spans="2:10" s="5" customFormat="1" hidden="1">
      <c r="B87" s="37">
        <v>307200</v>
      </c>
      <c r="C87" s="43" t="s">
        <v>18</v>
      </c>
      <c r="D87" s="38"/>
      <c r="E87" s="38"/>
      <c r="F87" s="38"/>
      <c r="G87" s="39">
        <f t="shared" si="3"/>
        <v>0</v>
      </c>
      <c r="H87" s="19">
        <f t="shared" si="4"/>
        <v>0</v>
      </c>
      <c r="I87" s="2"/>
      <c r="J87" s="2"/>
    </row>
    <row r="88" spans="2:10" s="5" customFormat="1" ht="39" customHeight="1">
      <c r="B88" s="66"/>
      <c r="C88" s="71" t="s">
        <v>4</v>
      </c>
      <c r="D88" s="72">
        <f>D17+D66</f>
        <v>38000000</v>
      </c>
      <c r="E88" s="72">
        <f>E17+E66</f>
        <v>-38000000</v>
      </c>
      <c r="F88" s="72">
        <f>F17+F66</f>
        <v>-38000000</v>
      </c>
      <c r="G88" s="73">
        <f t="shared" si="3"/>
        <v>0</v>
      </c>
      <c r="H88" s="109">
        <v>1</v>
      </c>
      <c r="I88" s="110"/>
      <c r="J88" s="2"/>
    </row>
    <row r="89" spans="2:10" s="5" customFormat="1" hidden="1">
      <c r="B89" s="112"/>
      <c r="C89" s="99" t="s">
        <v>29</v>
      </c>
      <c r="D89" s="113"/>
      <c r="E89" s="113"/>
      <c r="F89" s="113"/>
      <c r="G89" s="114"/>
      <c r="H89" s="19">
        <f t="shared" ref="H89:H112" si="5">+G89</f>
        <v>0</v>
      </c>
      <c r="I89" s="2"/>
      <c r="J89" s="2"/>
    </row>
    <row r="90" spans="2:10" s="5" customFormat="1" ht="15.5" hidden="1">
      <c r="B90" s="75">
        <v>400000</v>
      </c>
      <c r="C90" s="75" t="s">
        <v>36</v>
      </c>
      <c r="D90" s="122">
        <f>D91-D102</f>
        <v>0</v>
      </c>
      <c r="E90" s="123">
        <f>E91-E102</f>
        <v>0</v>
      </c>
      <c r="F90" s="123">
        <f>F91-F102</f>
        <v>0</v>
      </c>
      <c r="G90" s="121">
        <f t="shared" ref="G90:G116" si="6">+D90+E90</f>
        <v>0</v>
      </c>
      <c r="H90" s="19">
        <f t="shared" si="5"/>
        <v>0</v>
      </c>
      <c r="I90" s="2"/>
      <c r="J90" s="2"/>
    </row>
    <row r="91" spans="2:10" s="5" customFormat="1" ht="15.5" hidden="1">
      <c r="B91" s="58">
        <v>401000</v>
      </c>
      <c r="C91" s="63" t="s">
        <v>33</v>
      </c>
      <c r="D91" s="122">
        <f>D92+D97</f>
        <v>0</v>
      </c>
      <c r="E91" s="123">
        <f>E92+E97</f>
        <v>0</v>
      </c>
      <c r="F91" s="123">
        <f>F92+F97</f>
        <v>0</v>
      </c>
      <c r="G91" s="121">
        <f t="shared" si="6"/>
        <v>0</v>
      </c>
      <c r="H91" s="19">
        <f t="shared" si="5"/>
        <v>0</v>
      </c>
      <c r="I91" s="2"/>
      <c r="J91" s="2"/>
    </row>
    <row r="92" spans="2:10" s="5" customFormat="1" ht="15.5" hidden="1">
      <c r="B92" s="58">
        <v>401100</v>
      </c>
      <c r="C92" s="63" t="s">
        <v>14</v>
      </c>
      <c r="D92" s="122">
        <f>SUM(D93:D96)</f>
        <v>0</v>
      </c>
      <c r="E92" s="123">
        <f>SUM(E93:E96)</f>
        <v>0</v>
      </c>
      <c r="F92" s="123">
        <f>SUM(F93:F96)</f>
        <v>0</v>
      </c>
      <c r="G92" s="121">
        <f t="shared" si="6"/>
        <v>0</v>
      </c>
      <c r="H92" s="19">
        <f t="shared" si="5"/>
        <v>0</v>
      </c>
      <c r="I92" s="2"/>
      <c r="J92" s="2"/>
    </row>
    <row r="93" spans="2:10" s="5" customFormat="1" hidden="1">
      <c r="B93" s="83">
        <v>401101</v>
      </c>
      <c r="C93" s="84" t="s">
        <v>41</v>
      </c>
      <c r="D93" s="79"/>
      <c r="E93" s="79"/>
      <c r="F93" s="79"/>
      <c r="G93" s="80">
        <f t="shared" si="6"/>
        <v>0</v>
      </c>
      <c r="H93" s="19">
        <f t="shared" si="5"/>
        <v>0</v>
      </c>
      <c r="I93" s="2"/>
      <c r="J93" s="2"/>
    </row>
    <row r="94" spans="2:10" s="5" customFormat="1" ht="15.5" hidden="1">
      <c r="B94" s="66">
        <v>401102</v>
      </c>
      <c r="C94" s="67" t="s">
        <v>24</v>
      </c>
      <c r="D94" s="122"/>
      <c r="E94" s="123">
        <f>350000000-350000000</f>
        <v>0</v>
      </c>
      <c r="F94" s="123">
        <f>350000000-350000000</f>
        <v>0</v>
      </c>
      <c r="G94" s="121">
        <f t="shared" si="6"/>
        <v>0</v>
      </c>
      <c r="H94" s="19">
        <f t="shared" si="5"/>
        <v>0</v>
      </c>
      <c r="I94" s="2"/>
      <c r="J94" s="2"/>
    </row>
    <row r="95" spans="2:10" s="5" customFormat="1" hidden="1">
      <c r="B95" s="100">
        <v>401103</v>
      </c>
      <c r="C95" s="101" t="s">
        <v>49</v>
      </c>
      <c r="D95" s="41"/>
      <c r="E95" s="41"/>
      <c r="F95" s="41"/>
      <c r="G95" s="22">
        <f t="shared" si="6"/>
        <v>0</v>
      </c>
      <c r="H95" s="19">
        <f t="shared" si="5"/>
        <v>0</v>
      </c>
      <c r="I95" s="2"/>
      <c r="J95" s="2"/>
    </row>
    <row r="96" spans="2:10" s="5" customFormat="1" hidden="1">
      <c r="B96" s="26">
        <v>401104</v>
      </c>
      <c r="C96" s="24" t="s">
        <v>50</v>
      </c>
      <c r="D96" s="29"/>
      <c r="E96" s="29"/>
      <c r="F96" s="29"/>
      <c r="G96" s="25">
        <f t="shared" si="6"/>
        <v>0</v>
      </c>
      <c r="H96" s="19">
        <f t="shared" si="5"/>
        <v>0</v>
      </c>
      <c r="I96" s="2"/>
      <c r="J96" s="2"/>
    </row>
    <row r="97" spans="2:11" s="5" customFormat="1" hidden="1">
      <c r="B97" s="23">
        <v>401200</v>
      </c>
      <c r="C97" s="28" t="s">
        <v>65</v>
      </c>
      <c r="D97" s="29">
        <f>SUM(D98:D101)</f>
        <v>0</v>
      </c>
      <c r="E97" s="29">
        <f>SUM(E98:E101)</f>
        <v>0</v>
      </c>
      <c r="F97" s="29">
        <f>SUM(F98:F101)</f>
        <v>0</v>
      </c>
      <c r="G97" s="25">
        <f t="shared" si="6"/>
        <v>0</v>
      </c>
      <c r="H97" s="19">
        <f t="shared" si="5"/>
        <v>0</v>
      </c>
      <c r="I97" s="2"/>
      <c r="J97" s="2"/>
    </row>
    <row r="98" spans="2:11" s="5" customFormat="1" hidden="1">
      <c r="B98" s="26">
        <v>401201</v>
      </c>
      <c r="C98" s="24" t="s">
        <v>41</v>
      </c>
      <c r="D98" s="29"/>
      <c r="E98" s="29"/>
      <c r="F98" s="29"/>
      <c r="G98" s="25">
        <f t="shared" si="6"/>
        <v>0</v>
      </c>
      <c r="H98" s="19">
        <f t="shared" si="5"/>
        <v>0</v>
      </c>
      <c r="I98" s="2"/>
      <c r="J98" s="2"/>
    </row>
    <row r="99" spans="2:11" s="8" customFormat="1" hidden="1">
      <c r="B99" s="26">
        <v>401202</v>
      </c>
      <c r="C99" s="24" t="s">
        <v>24</v>
      </c>
      <c r="D99" s="29"/>
      <c r="E99" s="29"/>
      <c r="F99" s="29"/>
      <c r="G99" s="25">
        <f t="shared" si="6"/>
        <v>0</v>
      </c>
      <c r="H99" s="19">
        <f t="shared" si="5"/>
        <v>0</v>
      </c>
      <c r="I99" s="10"/>
      <c r="J99" s="10"/>
      <c r="K99" s="10"/>
    </row>
    <row r="100" spans="2:11" s="8" customFormat="1" ht="20.5" hidden="1" customHeight="1">
      <c r="B100" s="26">
        <v>401203</v>
      </c>
      <c r="C100" s="24" t="s">
        <v>49</v>
      </c>
      <c r="D100" s="29"/>
      <c r="E100" s="29"/>
      <c r="F100" s="29"/>
      <c r="G100" s="25">
        <f t="shared" si="6"/>
        <v>0</v>
      </c>
      <c r="H100" s="19">
        <f t="shared" si="5"/>
        <v>0</v>
      </c>
      <c r="I100" s="10"/>
      <c r="J100" s="10"/>
      <c r="K100" s="10"/>
    </row>
    <row r="101" spans="2:11" s="45" customFormat="1" ht="29.15" hidden="1" customHeight="1">
      <c r="B101" s="26">
        <v>401204</v>
      </c>
      <c r="C101" s="24" t="s">
        <v>50</v>
      </c>
      <c r="D101" s="29"/>
      <c r="E101" s="29"/>
      <c r="F101" s="29"/>
      <c r="G101" s="25">
        <f t="shared" si="6"/>
        <v>0</v>
      </c>
      <c r="H101" s="19">
        <f t="shared" si="5"/>
        <v>0</v>
      </c>
      <c r="I101" s="10"/>
      <c r="J101" s="10"/>
      <c r="K101" s="10"/>
    </row>
    <row r="102" spans="2:11" s="47" customFormat="1" ht="36" hidden="1" customHeight="1">
      <c r="B102" s="23">
        <v>402000</v>
      </c>
      <c r="C102" s="28" t="s">
        <v>25</v>
      </c>
      <c r="D102" s="29">
        <f>D103+D108</f>
        <v>0</v>
      </c>
      <c r="E102" s="29">
        <f>E103+E108</f>
        <v>0</v>
      </c>
      <c r="F102" s="29">
        <f>F103+F108</f>
        <v>0</v>
      </c>
      <c r="G102" s="25">
        <f t="shared" si="6"/>
        <v>0</v>
      </c>
      <c r="H102" s="19">
        <f t="shared" si="5"/>
        <v>0</v>
      </c>
      <c r="I102" s="46"/>
      <c r="J102" s="46"/>
      <c r="K102" s="46"/>
    </row>
    <row r="103" spans="2:11" s="45" customFormat="1" hidden="1">
      <c r="B103" s="23">
        <v>402100</v>
      </c>
      <c r="C103" s="28" t="s">
        <v>26</v>
      </c>
      <c r="D103" s="29">
        <f>SUM(D104:D107)</f>
        <v>0</v>
      </c>
      <c r="E103" s="29">
        <f>SUM(E104:E107)</f>
        <v>0</v>
      </c>
      <c r="F103" s="29">
        <f>SUM(F104:F107)</f>
        <v>0</v>
      </c>
      <c r="G103" s="25">
        <f t="shared" si="6"/>
        <v>0</v>
      </c>
      <c r="H103" s="19">
        <f t="shared" si="5"/>
        <v>0</v>
      </c>
    </row>
    <row r="104" spans="2:11" s="8" customFormat="1" hidden="1">
      <c r="B104" s="26">
        <v>402101</v>
      </c>
      <c r="C104" s="24" t="s">
        <v>41</v>
      </c>
      <c r="D104" s="29"/>
      <c r="E104" s="29"/>
      <c r="F104" s="29"/>
      <c r="G104" s="25">
        <f t="shared" si="6"/>
        <v>0</v>
      </c>
      <c r="H104" s="19">
        <f t="shared" si="5"/>
        <v>0</v>
      </c>
      <c r="I104" s="10"/>
      <c r="J104" s="10"/>
      <c r="K104" s="10"/>
    </row>
    <row r="105" spans="2:11" s="8" customFormat="1" hidden="1">
      <c r="B105" s="26">
        <v>402102</v>
      </c>
      <c r="C105" s="24" t="s">
        <v>24</v>
      </c>
      <c r="D105" s="29"/>
      <c r="E105" s="29"/>
      <c r="F105" s="29"/>
      <c r="G105" s="25">
        <f t="shared" si="6"/>
        <v>0</v>
      </c>
      <c r="H105" s="19">
        <f t="shared" si="5"/>
        <v>0</v>
      </c>
      <c r="I105" s="10"/>
      <c r="J105" s="10"/>
      <c r="K105" s="10"/>
    </row>
    <row r="106" spans="2:11" s="8" customFormat="1" hidden="1">
      <c r="B106" s="26">
        <v>402103</v>
      </c>
      <c r="C106" s="24" t="s">
        <v>49</v>
      </c>
      <c r="D106" s="29"/>
      <c r="E106" s="29"/>
      <c r="F106" s="29"/>
      <c r="G106" s="25">
        <f t="shared" si="6"/>
        <v>0</v>
      </c>
      <c r="H106" s="19">
        <f t="shared" si="5"/>
        <v>0</v>
      </c>
      <c r="I106" s="10"/>
      <c r="J106" s="10"/>
      <c r="K106" s="10"/>
    </row>
    <row r="107" spans="2:11" s="8" customFormat="1" hidden="1">
      <c r="B107" s="26">
        <v>402104</v>
      </c>
      <c r="C107" s="24" t="s">
        <v>50</v>
      </c>
      <c r="D107" s="29"/>
      <c r="E107" s="29"/>
      <c r="F107" s="29"/>
      <c r="G107" s="25">
        <f t="shared" si="6"/>
        <v>0</v>
      </c>
      <c r="H107" s="19">
        <f t="shared" si="5"/>
        <v>0</v>
      </c>
      <c r="I107" s="10"/>
      <c r="J107" s="10"/>
      <c r="K107" s="10"/>
    </row>
    <row r="108" spans="2:11" s="8" customFormat="1" hidden="1">
      <c r="B108" s="23">
        <v>402200</v>
      </c>
      <c r="C108" s="28" t="s">
        <v>27</v>
      </c>
      <c r="D108" s="29">
        <f>SUM(D109:D112)</f>
        <v>0</v>
      </c>
      <c r="E108" s="29">
        <f>SUM(E109:E112)</f>
        <v>0</v>
      </c>
      <c r="F108" s="29">
        <f>SUM(F109:F112)</f>
        <v>0</v>
      </c>
      <c r="G108" s="25">
        <f t="shared" si="6"/>
        <v>0</v>
      </c>
      <c r="H108" s="19">
        <f t="shared" si="5"/>
        <v>0</v>
      </c>
      <c r="I108" s="10"/>
      <c r="J108" s="10"/>
      <c r="K108" s="10"/>
    </row>
    <row r="109" spans="2:11" s="8" customFormat="1" hidden="1">
      <c r="B109" s="26">
        <v>402201</v>
      </c>
      <c r="C109" s="24" t="s">
        <v>41</v>
      </c>
      <c r="D109" s="29"/>
      <c r="E109" s="29"/>
      <c r="F109" s="29"/>
      <c r="G109" s="25">
        <f t="shared" si="6"/>
        <v>0</v>
      </c>
      <c r="H109" s="19">
        <f t="shared" si="5"/>
        <v>0</v>
      </c>
      <c r="I109" s="10"/>
      <c r="J109" s="10"/>
      <c r="K109" s="10"/>
    </row>
    <row r="110" spans="2:11" s="8" customFormat="1" hidden="1">
      <c r="B110" s="26">
        <v>402202</v>
      </c>
      <c r="C110" s="24" t="s">
        <v>24</v>
      </c>
      <c r="D110" s="29"/>
      <c r="E110" s="29"/>
      <c r="F110" s="29"/>
      <c r="G110" s="25">
        <f t="shared" si="6"/>
        <v>0</v>
      </c>
      <c r="H110" s="19">
        <f t="shared" si="5"/>
        <v>0</v>
      </c>
      <c r="I110" s="10"/>
      <c r="J110" s="10"/>
      <c r="K110" s="10"/>
    </row>
    <row r="111" spans="2:11" s="8" customFormat="1" hidden="1">
      <c r="B111" s="26">
        <v>402203</v>
      </c>
      <c r="C111" s="24" t="s">
        <v>49</v>
      </c>
      <c r="D111" s="29"/>
      <c r="E111" s="29"/>
      <c r="F111" s="29"/>
      <c r="G111" s="25">
        <f t="shared" si="6"/>
        <v>0</v>
      </c>
      <c r="H111" s="19">
        <f t="shared" si="5"/>
        <v>0</v>
      </c>
      <c r="I111" s="10"/>
      <c r="J111" s="10"/>
      <c r="K111" s="10"/>
    </row>
    <row r="112" spans="2:11" s="8" customFormat="1" hidden="1">
      <c r="B112" s="37">
        <v>402204</v>
      </c>
      <c r="C112" s="43" t="s">
        <v>50</v>
      </c>
      <c r="D112" s="38"/>
      <c r="E112" s="38"/>
      <c r="F112" s="38"/>
      <c r="G112" s="39">
        <f t="shared" si="6"/>
        <v>0</v>
      </c>
      <c r="H112" s="19">
        <f t="shared" si="5"/>
        <v>0</v>
      </c>
      <c r="I112" s="10"/>
      <c r="J112" s="10"/>
      <c r="K112" s="10"/>
    </row>
    <row r="113" spans="2:11" s="8" customFormat="1" ht="30" customHeight="1">
      <c r="B113" s="75">
        <v>600000</v>
      </c>
      <c r="C113" s="76" t="s">
        <v>28</v>
      </c>
      <c r="D113" s="72">
        <f>D114+D117+D122+D123</f>
        <v>38000000</v>
      </c>
      <c r="E113" s="72">
        <f>E114+E117+E122+E123</f>
        <v>-38000000</v>
      </c>
      <c r="F113" s="72">
        <f>F114+F117+F122+F123</f>
        <v>-38000000</v>
      </c>
      <c r="G113" s="73">
        <f t="shared" si="6"/>
        <v>0</v>
      </c>
      <c r="H113" s="109">
        <v>1</v>
      </c>
      <c r="I113" s="108"/>
      <c r="J113" s="10"/>
      <c r="K113" s="10"/>
    </row>
    <row r="114" spans="2:11" s="8" customFormat="1" hidden="1">
      <c r="B114" s="77">
        <v>601000</v>
      </c>
      <c r="C114" s="78" t="s">
        <v>19</v>
      </c>
      <c r="D114" s="79">
        <f>D115-D116</f>
        <v>0</v>
      </c>
      <c r="E114" s="79">
        <f>E115-E116</f>
        <v>0</v>
      </c>
      <c r="F114" s="79">
        <f>F115-F116</f>
        <v>0</v>
      </c>
      <c r="G114" s="80">
        <f t="shared" si="6"/>
        <v>0</v>
      </c>
      <c r="H114" s="19">
        <f>+G114</f>
        <v>0</v>
      </c>
      <c r="I114" s="10"/>
      <c r="J114" s="10"/>
      <c r="K114" s="10"/>
    </row>
    <row r="115" spans="2:11" s="8" customFormat="1" ht="15.5" hidden="1">
      <c r="B115" s="66">
        <v>601100</v>
      </c>
      <c r="C115" s="67" t="s">
        <v>12</v>
      </c>
      <c r="D115" s="64">
        <f t="shared" ref="D115:F116" si="7">D53+D83</f>
        <v>0</v>
      </c>
      <c r="E115" s="64">
        <f t="shared" si="7"/>
        <v>0</v>
      </c>
      <c r="F115" s="64">
        <f t="shared" si="7"/>
        <v>0</v>
      </c>
      <c r="G115" s="65">
        <f t="shared" si="6"/>
        <v>0</v>
      </c>
      <c r="H115" s="19">
        <f>+G115</f>
        <v>0</v>
      </c>
      <c r="I115" s="10"/>
      <c r="J115" s="10"/>
      <c r="K115" s="10"/>
    </row>
    <row r="116" spans="2:11" s="8" customFormat="1" ht="15.5" hidden="1">
      <c r="B116" s="115">
        <v>601200</v>
      </c>
      <c r="C116" s="116" t="s">
        <v>47</v>
      </c>
      <c r="D116" s="117">
        <f t="shared" si="7"/>
        <v>0</v>
      </c>
      <c r="E116" s="117">
        <f t="shared" si="7"/>
        <v>0</v>
      </c>
      <c r="F116" s="117">
        <f t="shared" si="7"/>
        <v>0</v>
      </c>
      <c r="G116" s="118">
        <f t="shared" si="6"/>
        <v>0</v>
      </c>
      <c r="H116" s="19">
        <f>+G116</f>
        <v>0</v>
      </c>
      <c r="I116" s="10"/>
      <c r="J116" s="10"/>
      <c r="K116" s="10"/>
    </row>
    <row r="117" spans="2:11" s="8" customFormat="1" ht="30" customHeight="1">
      <c r="B117" s="81">
        <v>602000</v>
      </c>
      <c r="C117" s="63" t="s">
        <v>54</v>
      </c>
      <c r="D117" s="72">
        <f>(D118-D119+D120)+D121</f>
        <v>38000000</v>
      </c>
      <c r="E117" s="72">
        <f>(E118-E119+E120)+E121</f>
        <v>-38000000</v>
      </c>
      <c r="F117" s="72">
        <f>(F118-F119+F120)+F121</f>
        <v>-38000000</v>
      </c>
      <c r="G117" s="72">
        <f>(G118-G119+G120)+G121</f>
        <v>0</v>
      </c>
      <c r="H117" s="109">
        <v>1</v>
      </c>
      <c r="I117" s="108"/>
      <c r="J117" s="10"/>
      <c r="K117" s="10"/>
    </row>
    <row r="118" spans="2:11" s="8" customFormat="1" ht="30" hidden="1" customHeight="1">
      <c r="B118" s="82">
        <v>602100</v>
      </c>
      <c r="C118" s="67" t="s">
        <v>46</v>
      </c>
      <c r="D118" s="64">
        <f t="shared" ref="D118:F119" si="8">D49+D60</f>
        <v>0</v>
      </c>
      <c r="E118" s="64">
        <f>E49+E60</f>
        <v>0</v>
      </c>
      <c r="F118" s="64">
        <f>F49+F60</f>
        <v>0</v>
      </c>
      <c r="G118" s="73">
        <f>+D118+E118</f>
        <v>0</v>
      </c>
      <c r="H118" s="109">
        <f>+G118</f>
        <v>0</v>
      </c>
      <c r="I118" s="108"/>
      <c r="J118" s="10"/>
      <c r="K118" s="10"/>
    </row>
    <row r="119" spans="2:11" s="8" customFormat="1" ht="17.5" hidden="1" customHeight="1">
      <c r="B119" s="82">
        <v>602200</v>
      </c>
      <c r="C119" s="67" t="s">
        <v>67</v>
      </c>
      <c r="D119" s="64">
        <f t="shared" si="8"/>
        <v>0</v>
      </c>
      <c r="E119" s="64">
        <f t="shared" si="8"/>
        <v>0</v>
      </c>
      <c r="F119" s="64">
        <f t="shared" si="8"/>
        <v>0</v>
      </c>
      <c r="G119" s="73">
        <f t="shared" ref="G119:G125" si="9">+D119+E119</f>
        <v>0</v>
      </c>
      <c r="H119" s="109">
        <f>+G119</f>
        <v>0</v>
      </c>
      <c r="I119" s="108"/>
      <c r="J119" s="10"/>
      <c r="K119" s="10"/>
    </row>
    <row r="120" spans="2:11" s="8" customFormat="1" hidden="1">
      <c r="B120" s="83">
        <v>602300</v>
      </c>
      <c r="C120" s="84" t="s">
        <v>68</v>
      </c>
      <c r="D120" s="79">
        <f>D51+D55</f>
        <v>0</v>
      </c>
      <c r="E120" s="79">
        <f>E51+E55</f>
        <v>0</v>
      </c>
      <c r="F120" s="79">
        <f>F51+F55</f>
        <v>0</v>
      </c>
      <c r="G120" s="80">
        <f t="shared" si="9"/>
        <v>0</v>
      </c>
      <c r="H120" s="19">
        <f>+G120</f>
        <v>0</v>
      </c>
      <c r="I120" s="10"/>
      <c r="J120" s="10"/>
      <c r="K120" s="10"/>
    </row>
    <row r="121" spans="2:11" s="8" customFormat="1" ht="31">
      <c r="B121" s="66">
        <v>602400</v>
      </c>
      <c r="C121" s="74" t="s">
        <v>13</v>
      </c>
      <c r="D121" s="64">
        <f>+D62</f>
        <v>38000000</v>
      </c>
      <c r="E121" s="64">
        <f>+E62</f>
        <v>-38000000</v>
      </c>
      <c r="F121" s="64">
        <f>+F62</f>
        <v>-38000000</v>
      </c>
      <c r="G121" s="65">
        <f t="shared" si="9"/>
        <v>0</v>
      </c>
      <c r="H121" s="109">
        <v>1</v>
      </c>
      <c r="I121" s="108"/>
      <c r="J121" s="10"/>
      <c r="K121" s="10"/>
    </row>
    <row r="122" spans="2:11" s="8" customFormat="1" hidden="1">
      <c r="B122" s="48">
        <v>603000</v>
      </c>
      <c r="C122" s="21" t="s">
        <v>51</v>
      </c>
      <c r="D122" s="41">
        <f>D41</f>
        <v>0</v>
      </c>
      <c r="E122" s="41">
        <f>E41</f>
        <v>0</v>
      </c>
      <c r="F122" s="41">
        <f>F41</f>
        <v>0</v>
      </c>
      <c r="G122" s="22">
        <f t="shared" si="9"/>
        <v>0</v>
      </c>
      <c r="H122" s="19">
        <f>+G122</f>
        <v>0</v>
      </c>
      <c r="I122" s="10"/>
      <c r="J122" s="10"/>
      <c r="K122" s="10"/>
    </row>
    <row r="123" spans="2:11" s="8" customFormat="1" hidden="1">
      <c r="B123" s="49">
        <v>604000</v>
      </c>
      <c r="C123" s="50" t="s">
        <v>16</v>
      </c>
      <c r="D123" s="29">
        <f>D124-D125</f>
        <v>0</v>
      </c>
      <c r="E123" s="29">
        <f>E124-E125</f>
        <v>0</v>
      </c>
      <c r="F123" s="29">
        <f>F124-F125</f>
        <v>0</v>
      </c>
      <c r="G123" s="25">
        <f t="shared" si="9"/>
        <v>0</v>
      </c>
      <c r="H123" s="19">
        <f>+G123</f>
        <v>0</v>
      </c>
      <c r="I123" s="10"/>
      <c r="J123" s="10"/>
      <c r="K123" s="10"/>
    </row>
    <row r="124" spans="2:11" s="8" customFormat="1" hidden="1">
      <c r="B124" s="51">
        <v>604100</v>
      </c>
      <c r="C124" s="24" t="s">
        <v>46</v>
      </c>
      <c r="D124" s="29"/>
      <c r="E124" s="29"/>
      <c r="F124" s="29"/>
      <c r="G124" s="25">
        <f t="shared" si="9"/>
        <v>0</v>
      </c>
      <c r="H124" s="19">
        <f>+G124</f>
        <v>0</v>
      </c>
      <c r="I124" s="10"/>
      <c r="J124" s="10"/>
      <c r="K124" s="10"/>
    </row>
    <row r="125" spans="2:11" s="8" customFormat="1" hidden="1">
      <c r="B125" s="52">
        <v>604200</v>
      </c>
      <c r="C125" s="43" t="s">
        <v>67</v>
      </c>
      <c r="D125" s="38"/>
      <c r="E125" s="38"/>
      <c r="F125" s="38"/>
      <c r="G125" s="39">
        <f t="shared" si="9"/>
        <v>0</v>
      </c>
      <c r="H125" s="19">
        <f>+G125</f>
        <v>0</v>
      </c>
      <c r="I125" s="10"/>
      <c r="J125" s="10"/>
      <c r="K125" s="10"/>
    </row>
    <row r="126" spans="2:11" s="8" customFormat="1" ht="35.5" customHeight="1">
      <c r="B126" s="85"/>
      <c r="C126" s="86" t="s">
        <v>42</v>
      </c>
      <c r="D126" s="72">
        <f>D90+D113</f>
        <v>38000000</v>
      </c>
      <c r="E126" s="72">
        <f>E90+E113</f>
        <v>-38000000</v>
      </c>
      <c r="F126" s="72">
        <f>F90+F113</f>
        <v>-38000000</v>
      </c>
      <c r="G126" s="73">
        <f>+D126+E126</f>
        <v>0</v>
      </c>
      <c r="H126" s="109">
        <v>1</v>
      </c>
      <c r="I126" s="108"/>
      <c r="J126" s="10"/>
      <c r="K126" s="10"/>
    </row>
    <row r="127" spans="2:11" s="8" customFormat="1" ht="30" customHeight="1">
      <c r="B127" s="87"/>
      <c r="C127" s="88" t="s">
        <v>20</v>
      </c>
      <c r="D127" s="89">
        <f>+D126</f>
        <v>38000000</v>
      </c>
      <c r="E127" s="89">
        <f>+E126</f>
        <v>-38000000</v>
      </c>
      <c r="F127" s="89">
        <f>+F126</f>
        <v>-38000000</v>
      </c>
      <c r="G127" s="89">
        <f>+G126</f>
        <v>0</v>
      </c>
      <c r="H127" s="109">
        <v>1</v>
      </c>
      <c r="I127" s="108"/>
      <c r="J127" s="10"/>
      <c r="K127" s="10"/>
    </row>
    <row r="128" spans="2:11" s="8" customFormat="1" ht="21" hidden="1" customHeight="1">
      <c r="B128" s="90"/>
      <c r="C128" s="53"/>
      <c r="D128" s="54"/>
      <c r="E128" s="54"/>
      <c r="F128" s="54"/>
      <c r="G128" s="54"/>
      <c r="H128" s="9"/>
      <c r="I128" s="10"/>
      <c r="J128" s="10"/>
      <c r="K128" s="10"/>
    </row>
    <row r="129" spans="2:11" s="8" customFormat="1" ht="21" hidden="1" customHeight="1">
      <c r="B129" s="90"/>
      <c r="C129" s="53"/>
      <c r="D129" s="91"/>
      <c r="E129" s="91"/>
      <c r="F129" s="91"/>
      <c r="G129" s="91"/>
      <c r="H129" s="9"/>
      <c r="I129" s="10"/>
      <c r="J129" s="10"/>
      <c r="K129" s="10"/>
    </row>
    <row r="130" spans="2:11" s="8" customFormat="1">
      <c r="D130" s="19"/>
      <c r="E130" s="92"/>
      <c r="F130" s="93"/>
      <c r="G130" s="13"/>
      <c r="H130" s="108">
        <v>1</v>
      </c>
      <c r="I130" s="108"/>
      <c r="J130" s="10"/>
      <c r="K130" s="10"/>
    </row>
    <row r="131" spans="2:11" s="8" customFormat="1" ht="57" hidden="1" customHeight="1">
      <c r="B131" s="94"/>
      <c r="C131" s="95" t="s">
        <v>31</v>
      </c>
      <c r="D131" s="11"/>
      <c r="E131" s="136" t="s">
        <v>10</v>
      </c>
      <c r="F131" s="136"/>
      <c r="G131" s="136"/>
      <c r="H131" s="57"/>
      <c r="I131" s="57"/>
      <c r="J131" s="10"/>
      <c r="K131" s="10"/>
    </row>
    <row r="132" spans="2:11" s="8" customFormat="1" ht="57" hidden="1" customHeight="1">
      <c r="B132" s="94"/>
      <c r="C132" s="95"/>
      <c r="D132" s="11"/>
      <c r="E132" s="57"/>
      <c r="F132" s="57"/>
      <c r="G132" s="57"/>
      <c r="H132" s="57"/>
      <c r="I132" s="57"/>
      <c r="J132" s="10"/>
      <c r="K132" s="10"/>
    </row>
    <row r="133" spans="2:11" s="8" customFormat="1" ht="17">
      <c r="C133" s="127" t="s">
        <v>6</v>
      </c>
      <c r="D133" s="127"/>
      <c r="E133" s="127"/>
      <c r="F133" s="128"/>
      <c r="H133" s="108">
        <v>1</v>
      </c>
      <c r="I133" s="108"/>
      <c r="J133" s="10"/>
      <c r="K133" s="10"/>
    </row>
    <row r="134" spans="2:11" s="8" customFormat="1" hidden="1">
      <c r="D134" s="55" t="e">
        <f>+#REF!-'[6]видатки_затв '!C475</f>
        <v>#REF!</v>
      </c>
      <c r="H134" s="9"/>
      <c r="I134" s="10"/>
      <c r="J134" s="10"/>
      <c r="K134" s="10"/>
    </row>
    <row r="135" spans="2:11" s="8" customFormat="1" hidden="1">
      <c r="E135" s="55" t="e">
        <f>+'[6]видатки_затв '!F19+'[6]видатки_затв '!F39+'[6]видатки_затв '!F111+'[6]видатки_затв '!F117+'[6]видатки_затв '!F187+'[6]видатки_затв '!F229-#REF!</f>
        <v>#REF!</v>
      </c>
      <c r="H135" s="9"/>
      <c r="I135" s="10"/>
      <c r="J135" s="10"/>
      <c r="K135" s="10"/>
    </row>
    <row r="136" spans="2:11" s="8" customFormat="1" hidden="1">
      <c r="E136" s="55" t="e">
        <f>+#REF!-E135</f>
        <v>#REF!</v>
      </c>
      <c r="H136" s="9"/>
      <c r="I136" s="10"/>
      <c r="J136" s="10"/>
      <c r="K136" s="10"/>
    </row>
    <row r="137" spans="2:11" s="8" customFormat="1" hidden="1">
      <c r="E137" s="55" t="e">
        <f>+E136-E130</f>
        <v>#REF!</v>
      </c>
      <c r="H137" s="9"/>
      <c r="I137" s="10"/>
      <c r="J137" s="10"/>
      <c r="K137" s="10"/>
    </row>
    <row r="138" spans="2:11" s="8" customFormat="1" hidden="1">
      <c r="D138" s="55" t="e">
        <f>+#REF!-'[6]видатки_затв '!C475</f>
        <v>#REF!</v>
      </c>
      <c r="E138" s="55" t="e">
        <f>+#REF!-'[6]видатки_затв '!F475</f>
        <v>#REF!</v>
      </c>
      <c r="F138" s="55" t="e">
        <f>+#REF!-'[6]видатки_затв '!K475</f>
        <v>#REF!</v>
      </c>
      <c r="G138" s="56" t="e">
        <f>+#REF!-'[6]видатки_затв '!M475</f>
        <v>#REF!</v>
      </c>
      <c r="H138" s="9"/>
      <c r="I138" s="10"/>
      <c r="J138" s="10"/>
      <c r="K138" s="10"/>
    </row>
    <row r="139" spans="2:11" s="8" customFormat="1" hidden="1">
      <c r="D139" s="56" t="e">
        <f>+#REF!-'[6]видатки_затв '!C475</f>
        <v>#REF!</v>
      </c>
      <c r="E139" s="56" t="e">
        <f>+#REF!-'[6]видатки_затв '!F475</f>
        <v>#REF!</v>
      </c>
      <c r="F139" s="56" t="e">
        <f>+#REF!-'[6]видатки_затв '!J475</f>
        <v>#REF!</v>
      </c>
      <c r="H139" s="9"/>
      <c r="I139" s="10"/>
      <c r="J139" s="10"/>
      <c r="K139" s="10"/>
    </row>
    <row r="140" spans="2:11" s="8" customFormat="1" ht="31.4" customHeight="1">
      <c r="B140" s="129"/>
      <c r="C140" s="129"/>
      <c r="D140" s="96"/>
      <c r="E140" s="135"/>
      <c r="F140" s="135"/>
      <c r="G140" s="135"/>
      <c r="H140" s="111">
        <v>1</v>
      </c>
      <c r="I140" s="108"/>
      <c r="J140" s="10"/>
      <c r="K140" s="10"/>
    </row>
    <row r="141" spans="2:11" s="8" customFormat="1" hidden="1">
      <c r="D141" s="98" t="e">
        <f>+D127-#REF!</f>
        <v>#REF!</v>
      </c>
      <c r="E141" s="98" t="e">
        <f>+E127-#REF!</f>
        <v>#REF!</v>
      </c>
      <c r="G141" s="98" t="e">
        <f>+G127-#REF!</f>
        <v>#REF!</v>
      </c>
      <c r="H141" s="108"/>
      <c r="I141" s="108"/>
      <c r="J141" s="10"/>
      <c r="K141" s="10"/>
    </row>
    <row r="142" spans="2:11" s="8" customFormat="1" hidden="1">
      <c r="D142" s="98" t="e">
        <f>+D127-#REF!</f>
        <v>#REF!</v>
      </c>
      <c r="E142" s="98"/>
      <c r="F142" s="98"/>
      <c r="G142" s="98"/>
      <c r="H142" s="108"/>
      <c r="I142" s="108"/>
      <c r="J142" s="10"/>
      <c r="K142" s="10"/>
    </row>
    <row r="143" spans="2:11" s="8" customFormat="1" hidden="1">
      <c r="D143" s="98" t="e">
        <f>+D127+#REF!</f>
        <v>#REF!</v>
      </c>
      <c r="E143" s="98"/>
      <c r="F143" s="98"/>
      <c r="G143" s="98"/>
      <c r="H143" s="108"/>
      <c r="I143" s="108"/>
      <c r="J143" s="10"/>
      <c r="K143" s="10"/>
    </row>
    <row r="144" spans="2:11" s="8" customFormat="1">
      <c r="H144" s="108"/>
      <c r="I144" s="108"/>
      <c r="J144" s="10"/>
      <c r="K144" s="10"/>
    </row>
    <row r="145" spans="5:11" s="8" customFormat="1">
      <c r="E145" s="98"/>
      <c r="F145" s="98"/>
      <c r="H145" s="108"/>
      <c r="I145" s="108"/>
      <c r="J145" s="10"/>
      <c r="K145" s="10"/>
    </row>
    <row r="146" spans="5:11" s="8" customFormat="1">
      <c r="E146" s="104"/>
      <c r="G146" s="98"/>
      <c r="H146" s="9"/>
      <c r="I146" s="10"/>
      <c r="J146" s="10"/>
      <c r="K146" s="10"/>
    </row>
    <row r="147" spans="5:11" s="8" customFormat="1">
      <c r="H147" s="9"/>
      <c r="I147" s="10"/>
      <c r="J147" s="10"/>
      <c r="K147" s="10"/>
    </row>
    <row r="148" spans="5:11" s="8" customFormat="1" ht="15.5">
      <c r="E148" s="102"/>
      <c r="F148" s="103"/>
      <c r="H148" s="9"/>
      <c r="I148" s="10"/>
      <c r="J148" s="10"/>
      <c r="K148" s="10"/>
    </row>
    <row r="149" spans="5:11" s="8" customFormat="1">
      <c r="H149" s="9"/>
      <c r="I149" s="10"/>
      <c r="J149" s="10"/>
      <c r="K149" s="10"/>
    </row>
    <row r="150" spans="5:11" s="8" customFormat="1">
      <c r="H150" s="9"/>
      <c r="I150" s="10"/>
      <c r="J150" s="10"/>
      <c r="K150" s="10"/>
    </row>
    <row r="151" spans="5:11" s="8" customFormat="1">
      <c r="H151" s="9"/>
      <c r="I151" s="10"/>
      <c r="J151" s="10"/>
      <c r="K151" s="10"/>
    </row>
    <row r="152" spans="5:11" s="8" customFormat="1">
      <c r="H152" s="9"/>
      <c r="I152" s="10"/>
      <c r="J152" s="10"/>
      <c r="K152" s="10"/>
    </row>
    <row r="153" spans="5:11" s="8" customFormat="1">
      <c r="H153" s="9"/>
      <c r="I153" s="10"/>
      <c r="J153" s="10"/>
      <c r="K153" s="10"/>
    </row>
    <row r="154" spans="5:11" s="8" customFormat="1">
      <c r="H154" s="9"/>
      <c r="I154" s="10"/>
      <c r="J154" s="10"/>
      <c r="K154" s="10"/>
    </row>
    <row r="155" spans="5:11" s="8" customFormat="1">
      <c r="H155" s="9"/>
      <c r="I155" s="10"/>
      <c r="J155" s="10"/>
      <c r="K155" s="10"/>
    </row>
    <row r="156" spans="5:11" s="8" customFormat="1">
      <c r="H156" s="9"/>
      <c r="I156" s="10"/>
      <c r="J156" s="10"/>
      <c r="K156" s="10"/>
    </row>
    <row r="157" spans="5:11" s="8" customFormat="1">
      <c r="H157" s="9"/>
      <c r="I157" s="10"/>
      <c r="J157" s="10"/>
      <c r="K157" s="10"/>
    </row>
    <row r="158" spans="5:11" s="8" customFormat="1">
      <c r="H158" s="9"/>
      <c r="I158" s="10"/>
      <c r="J158" s="10"/>
      <c r="K158" s="10"/>
    </row>
    <row r="159" spans="5:11" s="8" customFormat="1">
      <c r="H159" s="9"/>
      <c r="I159" s="10"/>
      <c r="J159" s="10"/>
      <c r="K159" s="10"/>
    </row>
    <row r="160" spans="5:11" s="8" customFormat="1">
      <c r="H160" s="9"/>
      <c r="I160" s="10"/>
      <c r="J160" s="10"/>
      <c r="K160" s="10"/>
    </row>
    <row r="161" spans="8:11" s="8" customFormat="1">
      <c r="H161" s="9"/>
      <c r="I161" s="10"/>
      <c r="J161" s="10"/>
      <c r="K161" s="10"/>
    </row>
    <row r="162" spans="8:11" s="8" customFormat="1">
      <c r="H162" s="9"/>
      <c r="I162" s="10"/>
      <c r="J162" s="10"/>
      <c r="K162" s="10"/>
    </row>
    <row r="163" spans="8:11" s="8" customFormat="1">
      <c r="H163" s="9"/>
      <c r="I163" s="10"/>
      <c r="J163" s="10"/>
      <c r="K163" s="10"/>
    </row>
    <row r="164" spans="8:11" s="8" customFormat="1">
      <c r="H164" s="9"/>
      <c r="I164" s="10"/>
      <c r="J164" s="10"/>
      <c r="K164" s="10"/>
    </row>
    <row r="165" spans="8:11" s="8" customFormat="1">
      <c r="H165" s="9"/>
      <c r="I165" s="10"/>
      <c r="J165" s="10"/>
      <c r="K165" s="10"/>
    </row>
    <row r="166" spans="8:11" s="8" customFormat="1">
      <c r="H166" s="9"/>
      <c r="I166" s="10"/>
      <c r="J166" s="10"/>
      <c r="K166" s="10"/>
    </row>
    <row r="167" spans="8:11" s="8" customFormat="1">
      <c r="H167" s="9"/>
      <c r="I167" s="10"/>
      <c r="J167" s="10"/>
      <c r="K167" s="10"/>
    </row>
    <row r="168" spans="8:11" s="8" customFormat="1">
      <c r="H168" s="9"/>
      <c r="I168" s="10"/>
      <c r="J168" s="10"/>
      <c r="K168" s="10"/>
    </row>
    <row r="169" spans="8:11" s="8" customFormat="1">
      <c r="H169" s="9"/>
      <c r="I169" s="10"/>
      <c r="J169" s="10"/>
      <c r="K169" s="10"/>
    </row>
    <row r="170" spans="8:11" s="8" customFormat="1">
      <c r="H170" s="9"/>
      <c r="I170" s="10"/>
      <c r="J170" s="10"/>
      <c r="K170" s="10"/>
    </row>
  </sheetData>
  <autoFilter ref="H15:H143">
    <filterColumn colId="0">
      <customFilters and="1">
        <customFilter operator="notEqual" val=" "/>
      </customFilters>
    </filterColumn>
  </autoFilter>
  <mergeCells count="23">
    <mergeCell ref="F6:G6"/>
    <mergeCell ref="F3:G3"/>
    <mergeCell ref="F2:G2"/>
    <mergeCell ref="B8:G8"/>
    <mergeCell ref="F4:G4"/>
    <mergeCell ref="B7:G7"/>
    <mergeCell ref="F5:G5"/>
    <mergeCell ref="G15:G16"/>
    <mergeCell ref="D15:D16"/>
    <mergeCell ref="D11:D14"/>
    <mergeCell ref="C11:C14"/>
    <mergeCell ref="E11:F12"/>
    <mergeCell ref="F13:F14"/>
    <mergeCell ref="B140:C140"/>
    <mergeCell ref="B11:B14"/>
    <mergeCell ref="C15:C16"/>
    <mergeCell ref="G11:G14"/>
    <mergeCell ref="E15:E16"/>
    <mergeCell ref="E13:E14"/>
    <mergeCell ref="E140:G140"/>
    <mergeCell ref="F15:F16"/>
    <mergeCell ref="E131:G131"/>
    <mergeCell ref="B15:B16"/>
  </mergeCells>
  <phoneticPr fontId="0" type="noConversion"/>
  <hyperlinks>
    <hyperlink ref="B33" location="_ftnref1" display="_ftnref1"/>
  </hyperlinks>
  <pageMargins left="1.06" right="0.19685039370078741" top="0.59055118110236227" bottom="0.35433070866141736" header="0.31496062992125984" footer="0.19685039370078741"/>
  <pageSetup paperSize="9" scale="75" fitToHeight="2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дод2</vt:lpstr>
      <vt:lpstr>дод2!Заголовки_для_друку</vt:lpstr>
      <vt:lpstr>дод2!Область_друку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ВМ</dc:creator>
  <cp:lastModifiedBy>Yaroslav Vodonis</cp:lastModifiedBy>
  <cp:lastPrinted>2023-02-22T08:25:13Z</cp:lastPrinted>
  <dcterms:created xsi:type="dcterms:W3CDTF">2001-11-23T10:13:52Z</dcterms:created>
  <dcterms:modified xsi:type="dcterms:W3CDTF">2023-03-03T13:12:34Z</dcterms:modified>
</cp:coreProperties>
</file>