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32" windowWidth="12396" windowHeight="9312"/>
  </bookViews>
  <sheets>
    <sheet name="Лист1 (2)" sheetId="2" r:id="rId1"/>
  </sheets>
  <definedNames>
    <definedName name="_xlnm._FilterDatabase" localSheetId="0" hidden="1">'Лист1 (2)'!$I$8:$I$61</definedName>
    <definedName name="_xlnm.Print_Titles" localSheetId="0">'Лист1 (2)'!$6:$8</definedName>
    <definedName name="_xlnm.Print_Area" localSheetId="0">'Лист1 (2)'!$A$1:$H$59</definedName>
  </definedNames>
  <calcPr calcId="124519" fullCalcOnLoad="1"/>
</workbook>
</file>

<file path=xl/calcChain.xml><?xml version="1.0" encoding="utf-8"?>
<calcChain xmlns="http://schemas.openxmlformats.org/spreadsheetml/2006/main">
  <c r="H53" i="2"/>
  <c r="E33"/>
  <c r="E42"/>
  <c r="E25"/>
  <c r="E12"/>
  <c r="I28"/>
  <c r="H59"/>
  <c r="I41"/>
  <c r="I43"/>
  <c r="I40"/>
  <c r="I46"/>
  <c r="C59"/>
  <c r="D59"/>
  <c r="E59"/>
  <c r="F59"/>
  <c r="G59"/>
  <c r="I58"/>
  <c r="I57"/>
  <c r="I56"/>
  <c r="I55"/>
  <c r="I54"/>
  <c r="I52"/>
  <c r="I51"/>
  <c r="I50"/>
  <c r="I49"/>
  <c r="I48"/>
  <c r="J48" s="1"/>
  <c r="I47"/>
  <c r="I45"/>
  <c r="I39"/>
  <c r="I38"/>
  <c r="I37"/>
  <c r="I36"/>
  <c r="I34"/>
  <c r="I32"/>
  <c r="I31"/>
  <c r="I30"/>
  <c r="I29"/>
  <c r="I27"/>
  <c r="I26"/>
  <c r="I24"/>
  <c r="I23"/>
  <c r="I22"/>
  <c r="I21"/>
  <c r="I20"/>
  <c r="I19"/>
  <c r="I18"/>
  <c r="I17"/>
  <c r="I16"/>
  <c r="I15"/>
  <c r="I14"/>
  <c r="I13"/>
  <c r="I11"/>
  <c r="I10"/>
  <c r="C61"/>
  <c r="I9"/>
  <c r="F61"/>
  <c r="D61"/>
  <c r="J58"/>
  <c r="H7"/>
  <c r="G7"/>
</calcChain>
</file>

<file path=xl/sharedStrings.xml><?xml version="1.0" encoding="utf-8"?>
<sst xmlns="http://schemas.openxmlformats.org/spreadsheetml/2006/main" count="77" uniqueCount="77">
  <si>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</si>
  <si>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 </t>
  </si>
  <si>
    <t xml:space="preserve">Найменування </t>
  </si>
  <si>
    <t>Загальний фонд</t>
  </si>
  <si>
    <t>Спеціальний фонд</t>
  </si>
  <si>
    <t>тис. грн.</t>
  </si>
  <si>
    <t>ВСЬОГО</t>
  </si>
  <si>
    <t>ККД</t>
  </si>
  <si>
    <t>41030600</t>
  </si>
  <si>
    <t>41030800</t>
  </si>
  <si>
    <t>41031000</t>
  </si>
  <si>
    <t>41035800</t>
  </si>
  <si>
    <t>видатки місцевих бюджетів області у січні-березні 2012 року становлять 2393,8 млн. грн. або 22,8 відсотка до річного плану, у тому числі за загальним фондом –                   2253,4 млн. грн. (23,8 відсотка), спеціальним – 140,4 млн. грн.       (13,9 ві</t>
  </si>
  <si>
    <t>41033900</t>
  </si>
  <si>
    <t>41034200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</si>
  <si>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</si>
  <si>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</si>
  <si>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інгаляційної анестезії</t>
  </si>
  <si>
    <t>СТАН</t>
  </si>
  <si>
    <t>1</t>
  </si>
  <si>
    <t>2</t>
  </si>
  <si>
    <t xml:space="preserve">фінансування загальнодержавних програм, що виконуються місцевими органами влади шляхом одержання </t>
  </si>
  <si>
    <t xml:space="preserve"> Затверджено місцевими радами на рік із урахуванням змін</t>
  </si>
  <si>
    <t>Затверджено місцевими радами на рік із урахуванням змін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</si>
  <si>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</si>
  <si>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41033500</t>
  </si>
  <si>
    <t>41033600</t>
  </si>
  <si>
    <t>41033700</t>
  </si>
  <si>
    <t>41034400</t>
  </si>
  <si>
    <t>41034900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</si>
  <si>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нечистот,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</si>
  <si>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числа,</t>
  </si>
  <si>
    <t>Субвенція з державного бюджету місцевим бюджетам на реформування регіональних систем охорони здоров'я для здійснення заходів з виконання спільного з Міжнародним банком реконструкції та розвитку проекту "Поліпшення охорони здоров'я на службі у людей 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</si>
  <si>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пунктах,</t>
  </si>
  <si>
    <t>Субвенція з державного бюджету місцевим бюджетам на надання державної підтримки особам з особливими потребами </t>
  </si>
  <si>
    <t xml:space="preserve"> Субвенція з державного бюджету місцевим бюджетам на формування інфраструктури об'єднаних територіальних громад         </t>
  </si>
  <si>
    <t xml:space="preserve">  Субвенція з державного бюджету місцевим бюджетам на модернізацію та оновлення матеріально-технічної бази професійно-технічних навчальних закладів        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</si>
  <si>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</si>
  <si>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школа",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</si>
  <si>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які стали інвалідами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</si>
  <si>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</si>
  <si>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</si>
  <si>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будівницвто/реконструкцію палаців спорту</t>
  </si>
  <si>
    <t>Субвенція з державного бюджету місцевим бюджетам на реалізацію заходів, спрямованих на розвиток системи охорони здоров'я у сільський місцевості,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</si>
  <si>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такі послуги, та тарифами, що затверджувалися та/або погоджувалися органами державної влади чи місцевого самоврядування,</t>
  </si>
  <si>
    <t>Субвенція з державного бюджету місцевим бюджетам на проведення виборів депутатів місцевих рад та сільських, селищних, міських голів </t>
  </si>
  <si>
    <t>Субвенція з державного бюджету місцевим бюджетам на реалізацію заходів, спрямованих на підвищення якості освіти</t>
  </si>
  <si>
    <t>Субвенція з державного бюджету місцевим бюджетам на придбання ангіографічного обладнання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</si>
  <si>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у абзаці чотирнадцятому пункту 1 статті 10 Закону України "Про статус ветеранів війни, гарантії їх соціального захисту", для осіб з інвалідністю I - II групи, які стали особами з інвалідністю внаслідок поранень, каліцтва, контузії чи інших ушкоджень здоров'я, одержаних під час участі у Революції Гідності, визначених пунктом 10 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</si>
  <si>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будівництво мультифункціональних майданчиків для занять ігровими видами спорту</t>
  </si>
  <si>
    <t>Субвенція з державного бюджету місцевим бюджетам на будівництво нових, реконструкцію та капітальний ремонт існуючих спортивних п'ятдесятиметрових і двадцятип'ятиметрових басейнів</t>
  </si>
  <si>
    <t>Субвенція з державного бюджету місцевим бюджетам на реалізацію проектів транскордонного співробітництва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</si>
  <si>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</si>
  <si>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Субвенція з державного бюджету обласному бюджету Львівської області на погашення кредиторської заборгованості, що утворилася за придбане у 2012 році медичне обладнання (мамографічне, рентгенологічне та апарати ультразвукової діагностики) вітчизняного виробництва</t>
  </si>
  <si>
    <t>Субвенція з державного бюджету місцевим бюджетам на розвиток системи екстреної медичної допомоги</t>
  </si>
  <si>
    <t>Субвенція з державного бюджету місцевим бюджетам на реалізацію програми "Спроможна школа для кращих результатів"</t>
  </si>
  <si>
    <t>Субвенція з державного бюджету місцевим бюджетам на реалізацію проектів з реконструкції, капітального ремонту приймальних відділень в опорних закладах охорони здоров'я у госпітальних округах</t>
  </si>
  <si>
    <t>Субвенція з державного бюджету місцевим бюджетам на здійснення доплат медичним та іншим працівникам закладів охорони здоров'я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</si>
  <si>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місцевим бюджетам на забезпечення подачею кисню ліжкового фонду закладів охорони здоров’я, які надають стаціонарну медичну допомогу пацієнтам з гострою респіраторною хворобою COVID-19, спричиненою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</si>
  <si>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обласному бюджету Львівської області на проведення капітального та поточного середнього ремонту автомобільних доріг</t>
  </si>
  <si>
    <t>Субвенція з державного бюджету обласному бюджету Львівської області на нове будівництво моста через річку Східничанка з підходами по вул. Кропивницькій в смт. Східниця м. Борислава Львівської області</t>
  </si>
  <si>
    <t>Субвенція з державного бюджету місцевим бюджетам на забезпечення здійснення деяких заходів, спрямованих на запобігання виникненню та поширенню, локалізацію та ліквідацію спалахів, епідемій та пандемій гострої респіраторної хвороби COVID-19, спричиненої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</si>
  <si>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місцевим бюджетам для забезпечення опорних закладів охорони здоров’я у госпітальних округах медичним обладнанням, а саме системами рентгенівськими діагностичними стаціонарними загального призначення (цифровими) та апаратами ультразвукової діагностики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</si>
  <si>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місцевим бюджетам на заходи, спрямовані на боротьбу з гострою респіраторною хворобою COVID-19, спричиненою коронавірусом SARS-CoV-2, та її наслідками під час навчального процесу у закладах загальної середньої освіти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</si>
  <si>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</si>
  <si>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</si>
  <si>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</si>
  <si>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державного бюджету місцевим бюджетам на розроблення комплексних планів просторового розвитку територій територіальних громад</t>
  </si>
  <si>
    <t>Субвенція з державного бюджету місцевим бюджетам на реалізацію проектів ремонтно-реставраційних та консервативних робіт пам"яток культурної спадщини, що перебувають у комунальній власності</t>
  </si>
  <si>
    <t>Субвенція з державного бюджету місцевим бюджетам на реалізацію інфраструктурних проектів та розвиток об'єктів соціально-культурної сфери</t>
  </si>
  <si>
    <t>Субвенція з державного бюджету місцевим бюджетам на розвиток комунальної інфраструктури, у тому числі на придбання комунальної техніки</t>
  </si>
  <si>
    <t>Субвенція з державного бюджету місцевим бюджетам на закупівлю опорними закладами охорони здоров'я послуг щодо проектування та встановлення кисневих станцій</t>
  </si>
  <si>
    <t>Субвенція з державного бюджету місцевим бюджетам  на забезпечення окремих видатків районних рад, спрямованих на виконання їх повноважень</t>
  </si>
  <si>
    <t>цільових коштів (субвенцій) з державного бюджету  на визначену мету в 2022 році</t>
  </si>
  <si>
    <t>Субвенція з державного бюджету місцевим бюджетам на здійснення підтримки окремих закладів та заходів у системі охорони здоров"я</t>
  </si>
  <si>
    <t>Фактично отримано з державного бюджету станом на 01.03.2022</t>
  </si>
  <si>
    <t>Профінансовано станом на 01.03.2022</t>
  </si>
</sst>
</file>

<file path=xl/styles.xml><?xml version="1.0" encoding="utf-8"?>
<styleSheet xmlns="http://schemas.openxmlformats.org/spreadsheetml/2006/main">
  <numFmts count="3">
    <numFmt numFmtId="177" formatCode="_-* #,##0_р_._-;\-* #,##0_р_._-;_-* &quot;-&quot;_р_._-;_-@_-"/>
    <numFmt numFmtId="179" formatCode="_-* #,##0.00_р_._-;\-* #,##0.00_р_._-;_-* &quot;-&quot;??_р_._-;_-@_-"/>
    <numFmt numFmtId="189" formatCode="#,##0.0"/>
  </numFmts>
  <fonts count="3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indexed="10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8"/>
      <name val="MS Sans Serif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20"/>
      <color indexed="8"/>
      <name val="Times New Roman"/>
      <family val="1"/>
      <charset val="204"/>
    </font>
    <font>
      <sz val="20"/>
      <color indexed="10"/>
      <name val="Times New Roman"/>
      <family val="1"/>
      <charset val="204"/>
    </font>
    <font>
      <sz val="20"/>
      <name val="Times New Roman"/>
      <charset val="204"/>
    </font>
    <font>
      <sz val="18"/>
      <color indexed="8"/>
      <name val="Times New Roman"/>
      <family val="1"/>
      <charset val="204"/>
    </font>
    <font>
      <sz val="20"/>
      <color indexed="6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6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1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177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50">
    <xf numFmtId="0" fontId="0" fillId="0" borderId="0" xfId="0"/>
    <xf numFmtId="0" fontId="3" fillId="0" borderId="0" xfId="0" applyFont="1"/>
    <xf numFmtId="0" fontId="9" fillId="0" borderId="0" xfId="0" applyFont="1"/>
    <xf numFmtId="0" fontId="5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5" fillId="0" borderId="10" xfId="19" applyNumberFormat="1" applyFont="1" applyFill="1" applyBorder="1" applyAlignment="1" applyProtection="1">
      <alignment horizontal="center" vertical="center" wrapText="1"/>
      <protection hidden="1"/>
    </xf>
    <xf numFmtId="2" fontId="5" fillId="0" borderId="10" xfId="19" applyNumberFormat="1" applyFont="1" applyFill="1" applyBorder="1" applyAlignment="1" applyProtection="1">
      <alignment horizontal="center" vertical="center" wrapText="1"/>
      <protection locked="0" hidden="1"/>
    </xf>
    <xf numFmtId="189" fontId="6" fillId="0" borderId="0" xfId="0" applyNumberFormat="1" applyFont="1"/>
    <xf numFmtId="189" fontId="7" fillId="0" borderId="10" xfId="0" applyNumberFormat="1" applyFont="1" applyBorder="1" applyAlignment="1">
      <alignment horizontal="center" vertical="center"/>
    </xf>
    <xf numFmtId="189" fontId="6" fillId="0" borderId="10" xfId="0" applyNumberFormat="1" applyFont="1" applyBorder="1" applyAlignment="1">
      <alignment horizontal="center" vertical="center"/>
    </xf>
    <xf numFmtId="189" fontId="8" fillId="0" borderId="10" xfId="0" applyNumberFormat="1" applyFont="1" applyBorder="1" applyAlignment="1">
      <alignment horizontal="center" vertical="center"/>
    </xf>
    <xf numFmtId="189" fontId="4" fillId="0" borderId="0" xfId="0" applyNumberFormat="1" applyFont="1"/>
    <xf numFmtId="189" fontId="12" fillId="0" borderId="0" xfId="0" applyNumberFormat="1" applyFont="1"/>
    <xf numFmtId="189" fontId="3" fillId="0" borderId="0" xfId="0" applyNumberFormat="1" applyFont="1"/>
    <xf numFmtId="189" fontId="9" fillId="0" borderId="0" xfId="0" applyNumberFormat="1" applyFont="1"/>
    <xf numFmtId="1" fontId="7" fillId="0" borderId="10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31" fillId="0" borderId="10" xfId="37" applyFont="1" applyBorder="1" applyAlignment="1">
      <alignment vertical="center" wrapText="1"/>
    </xf>
    <xf numFmtId="1" fontId="7" fillId="0" borderId="10" xfId="0" applyNumberFormat="1" applyFont="1" applyBorder="1" applyAlignment="1">
      <alignment horizontal="center" vertical="center"/>
    </xf>
    <xf numFmtId="1" fontId="7" fillId="0" borderId="11" xfId="0" applyNumberFormat="1" applyFont="1" applyBorder="1" applyAlignment="1">
      <alignment wrapText="1"/>
    </xf>
    <xf numFmtId="189" fontId="10" fillId="0" borderId="0" xfId="0" applyNumberFormat="1" applyFont="1"/>
    <xf numFmtId="1" fontId="7" fillId="0" borderId="11" xfId="0" applyNumberFormat="1" applyFont="1" applyBorder="1" applyAlignment="1">
      <alignment vertical="center" wrapText="1"/>
    </xf>
    <xf numFmtId="0" fontId="6" fillId="0" borderId="0" xfId="0" applyFont="1"/>
    <xf numFmtId="0" fontId="32" fillId="0" borderId="10" xfId="0" applyFont="1" applyBorder="1"/>
    <xf numFmtId="1" fontId="8" fillId="0" borderId="10" xfId="0" applyNumberFormat="1" applyFont="1" applyBorder="1" applyAlignment="1">
      <alignment horizontal="center" vertical="center" wrapText="1"/>
    </xf>
    <xf numFmtId="0" fontId="4" fillId="0" borderId="0" xfId="0" applyFont="1"/>
    <xf numFmtId="1" fontId="33" fillId="0" borderId="12" xfId="0" applyNumberFormat="1" applyFont="1" applyBorder="1" applyAlignment="1">
      <alignment wrapText="1"/>
    </xf>
    <xf numFmtId="49" fontId="5" fillId="24" borderId="13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13" xfId="19" applyNumberFormat="1" applyFont="1" applyFill="1" applyBorder="1" applyAlignment="1" applyProtection="1">
      <alignment horizontal="center" vertical="center" wrapText="1"/>
      <protection hidden="1"/>
    </xf>
    <xf numFmtId="1" fontId="5" fillId="0" borderId="13" xfId="19" applyNumberFormat="1" applyFont="1" applyFill="1" applyBorder="1" applyAlignment="1" applyProtection="1">
      <alignment horizontal="center" vertical="center" wrapText="1"/>
      <protection locked="0" hidden="1"/>
    </xf>
    <xf numFmtId="1" fontId="6" fillId="0" borderId="10" xfId="0" applyNumberFormat="1" applyFont="1" applyBorder="1" applyAlignment="1">
      <alignment horizontal="left" vertical="center" wrapText="1"/>
    </xf>
    <xf numFmtId="0" fontId="34" fillId="0" borderId="10" xfId="37" applyFont="1" applyBorder="1" applyAlignment="1">
      <alignment vertical="center" wrapText="1"/>
    </xf>
    <xf numFmtId="1" fontId="6" fillId="0" borderId="11" xfId="0" applyNumberFormat="1" applyFont="1" applyBorder="1" applyAlignment="1">
      <alignment vertical="center" wrapText="1"/>
    </xf>
    <xf numFmtId="0" fontId="35" fillId="0" borderId="0" xfId="0" applyFont="1" applyAlignment="1">
      <alignment wrapText="1"/>
    </xf>
    <xf numFmtId="1" fontId="7" fillId="0" borderId="14" xfId="0" applyNumberFormat="1" applyFont="1" applyBorder="1" applyAlignment="1">
      <alignment horizontal="center" vertical="center"/>
    </xf>
    <xf numFmtId="1" fontId="6" fillId="0" borderId="15" xfId="0" applyNumberFormat="1" applyFont="1" applyBorder="1" applyAlignment="1">
      <alignment horizontal="left" vertical="center" wrapText="1"/>
    </xf>
    <xf numFmtId="1" fontId="7" fillId="0" borderId="16" xfId="0" applyNumberFormat="1" applyFont="1" applyBorder="1" applyAlignment="1">
      <alignment horizontal="left" vertical="center" wrapText="1"/>
    </xf>
    <xf numFmtId="0" fontId="35" fillId="24" borderId="10" xfId="0" applyFont="1" applyFill="1" applyBorder="1" applyAlignment="1">
      <alignment horizontal="left" vertical="top" wrapText="1"/>
    </xf>
    <xf numFmtId="1" fontId="7" fillId="0" borderId="10" xfId="0" applyNumberFormat="1" applyFont="1" applyBorder="1" applyAlignment="1">
      <alignment wrapText="1"/>
    </xf>
    <xf numFmtId="189" fontId="7" fillId="0" borderId="15" xfId="0" applyNumberFormat="1" applyFont="1" applyBorder="1" applyAlignment="1">
      <alignment horizontal="center" vertical="center"/>
    </xf>
    <xf numFmtId="189" fontId="7" fillId="0" borderId="11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49" fontId="11" fillId="24" borderId="10" xfId="0" applyNumberFormat="1" applyFont="1" applyFill="1" applyBorder="1" applyAlignment="1" applyProtection="1">
      <alignment horizontal="center" vertic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vertical="center" wrapText="1"/>
    </xf>
  </cellXfs>
  <cellStyles count="4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xxmzviAL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_Лист1 (2)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Тысячи [0]_Розподіл (2)" xfId="43"/>
    <cellStyle name="Тысячи_Розподіл (2)" xfId="44"/>
    <cellStyle name="Хороший" xfId="4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 filterMode="1">
    <pageSetUpPr fitToPage="1"/>
  </sheetPr>
  <dimension ref="A1:J71"/>
  <sheetViews>
    <sheetView showZeros="0" tabSelected="1" view="pageBreakPreview" topLeftCell="A44" zoomScale="45" workbookViewId="0">
      <selection activeCell="I12" sqref="I12:J82"/>
    </sheetView>
  </sheetViews>
  <sheetFormatPr defaultRowHeight="13.2"/>
  <cols>
    <col min="1" max="1" width="18.88671875" style="1" customWidth="1"/>
    <col min="2" max="2" width="79.109375" style="1" customWidth="1"/>
    <col min="3" max="3" width="22.6640625" style="1" customWidth="1"/>
    <col min="4" max="4" width="20.88671875" style="1" customWidth="1"/>
    <col min="5" max="5" width="25.33203125" style="1" customWidth="1"/>
    <col min="6" max="6" width="24.5546875" style="1" customWidth="1"/>
    <col min="7" max="7" width="21.33203125" style="1" customWidth="1"/>
    <col min="8" max="8" width="25.6640625" style="1" customWidth="1"/>
    <col min="9" max="9" width="11.109375" style="1" bestFit="1" customWidth="1"/>
    <col min="10" max="16384" width="8.88671875" style="1"/>
  </cols>
  <sheetData>
    <row r="1" spans="1:9" s="2" customFormat="1" ht="55.2" customHeight="1">
      <c r="A1" s="46" t="s">
        <v>18</v>
      </c>
      <c r="B1" s="46"/>
      <c r="C1" s="46"/>
      <c r="D1" s="46"/>
      <c r="E1" s="46"/>
      <c r="F1" s="46"/>
      <c r="G1" s="46"/>
      <c r="H1" s="46"/>
    </row>
    <row r="2" spans="1:9" s="2" customFormat="1" ht="32.4" customHeight="1">
      <c r="A2" s="46" t="s">
        <v>21</v>
      </c>
      <c r="B2" s="46"/>
      <c r="C2" s="46"/>
      <c r="D2" s="46"/>
      <c r="E2" s="46"/>
      <c r="F2" s="46"/>
      <c r="G2" s="46"/>
      <c r="H2" s="46"/>
    </row>
    <row r="3" spans="1:9" s="2" customFormat="1" ht="37.950000000000003" customHeight="1">
      <c r="A3" s="46" t="s">
        <v>73</v>
      </c>
      <c r="B3" s="46"/>
      <c r="C3" s="46"/>
      <c r="D3" s="46"/>
      <c r="E3" s="46"/>
      <c r="F3" s="46"/>
      <c r="G3" s="46"/>
      <c r="H3" s="46"/>
    </row>
    <row r="4" spans="1:9" s="2" customFormat="1" ht="21" hidden="1">
      <c r="B4" s="3" t="s">
        <v>12</v>
      </c>
      <c r="C4" s="4"/>
      <c r="D4" s="4"/>
      <c r="E4" s="4"/>
      <c r="F4" s="4"/>
      <c r="G4" s="4"/>
      <c r="H4" s="4"/>
    </row>
    <row r="5" spans="1:9" s="2" customFormat="1" ht="34.950000000000003" customHeight="1">
      <c r="F5" s="5"/>
      <c r="G5" s="6"/>
      <c r="H5" s="7" t="s">
        <v>5</v>
      </c>
    </row>
    <row r="6" spans="1:9" s="2" customFormat="1" ht="37.950000000000003" customHeight="1">
      <c r="A6" s="47" t="s">
        <v>7</v>
      </c>
      <c r="B6" s="47" t="s">
        <v>2</v>
      </c>
      <c r="C6" s="48" t="s">
        <v>3</v>
      </c>
      <c r="D6" s="48"/>
      <c r="E6" s="48"/>
      <c r="F6" s="49" t="s">
        <v>4</v>
      </c>
      <c r="G6" s="49"/>
      <c r="H6" s="49"/>
    </row>
    <row r="7" spans="1:9" s="2" customFormat="1" ht="123.6" customHeight="1">
      <c r="A7" s="47"/>
      <c r="B7" s="47"/>
      <c r="C7" s="8" t="s">
        <v>22</v>
      </c>
      <c r="D7" s="9" t="s">
        <v>75</v>
      </c>
      <c r="E7" s="9" t="s">
        <v>76</v>
      </c>
      <c r="F7" s="8" t="s">
        <v>23</v>
      </c>
      <c r="G7" s="9" t="str">
        <f>+D7</f>
        <v>Фактично отримано з державного бюджету станом на 01.03.2022</v>
      </c>
      <c r="H7" s="9" t="str">
        <f>+E7</f>
        <v>Профінансовано станом на 01.03.2022</v>
      </c>
    </row>
    <row r="8" spans="1:9" s="2" customFormat="1" ht="28.95" customHeight="1">
      <c r="A8" s="30" t="s">
        <v>19</v>
      </c>
      <c r="B8" s="30" t="s">
        <v>20</v>
      </c>
      <c r="C8" s="31">
        <v>3</v>
      </c>
      <c r="D8" s="32">
        <v>4</v>
      </c>
      <c r="E8" s="32">
        <v>5</v>
      </c>
      <c r="F8" s="31">
        <v>6</v>
      </c>
      <c r="G8" s="32">
        <v>7</v>
      </c>
      <c r="H8" s="32">
        <v>8</v>
      </c>
    </row>
    <row r="9" spans="1:9" ht="97.5" hidden="1" customHeight="1">
      <c r="A9" s="21">
        <v>41030300</v>
      </c>
      <c r="B9" s="18" t="s">
        <v>46</v>
      </c>
      <c r="C9" s="11"/>
      <c r="D9" s="11"/>
      <c r="E9" s="11"/>
      <c r="F9" s="11"/>
      <c r="G9" s="11"/>
      <c r="H9" s="11"/>
      <c r="I9" s="16">
        <f t="shared" ref="I9:I58" si="0">+C9+D9+E9+F9+G9+H9</f>
        <v>0</v>
      </c>
    </row>
    <row r="10" spans="1:9" ht="120.75" hidden="1" customHeight="1">
      <c r="A10" s="21">
        <v>41030400</v>
      </c>
      <c r="B10" s="29" t="s">
        <v>56</v>
      </c>
      <c r="C10" s="11"/>
      <c r="D10" s="11"/>
      <c r="E10" s="11"/>
      <c r="F10" s="11"/>
      <c r="G10" s="11"/>
      <c r="H10" s="11"/>
      <c r="I10" s="16">
        <f t="shared" si="0"/>
        <v>0</v>
      </c>
    </row>
    <row r="11" spans="1:9" ht="409.6" hidden="1" customHeight="1">
      <c r="A11" s="21">
        <v>41030500</v>
      </c>
      <c r="B11" s="38" t="s">
        <v>41</v>
      </c>
      <c r="C11" s="42"/>
      <c r="D11" s="42"/>
      <c r="E11" s="11"/>
      <c r="F11" s="11"/>
      <c r="G11" s="12"/>
      <c r="H11" s="12"/>
      <c r="I11" s="16">
        <f t="shared" si="0"/>
        <v>0</v>
      </c>
    </row>
    <row r="12" spans="1:9" ht="109.5" customHeight="1">
      <c r="A12" s="37" t="s">
        <v>8</v>
      </c>
      <c r="B12" s="40" t="s">
        <v>72</v>
      </c>
      <c r="C12" s="45">
        <v>9085.2999999999993</v>
      </c>
      <c r="D12" s="45">
        <v>2272.1999999999998</v>
      </c>
      <c r="E12" s="45">
        <f>2272.2-228.77863</f>
        <v>2043.4213699999998</v>
      </c>
      <c r="F12" s="45"/>
      <c r="G12" s="45"/>
      <c r="H12" s="45"/>
      <c r="I12" s="16"/>
    </row>
    <row r="13" spans="1:9" ht="186.75" hidden="1" customHeight="1">
      <c r="A13" s="21" t="s">
        <v>9</v>
      </c>
      <c r="B13" s="39" t="s">
        <v>30</v>
      </c>
      <c r="C13" s="2">
        <v>0</v>
      </c>
      <c r="D13" s="2">
        <v>0</v>
      </c>
      <c r="E13" s="11"/>
      <c r="F13" s="11"/>
      <c r="G13" s="11"/>
      <c r="H13" s="11"/>
      <c r="I13" s="16">
        <f t="shared" si="0"/>
        <v>0</v>
      </c>
    </row>
    <row r="14" spans="1:9" ht="126.6" hidden="1" customHeight="1">
      <c r="A14" s="21" t="s">
        <v>10</v>
      </c>
      <c r="B14" s="18" t="s">
        <v>0</v>
      </c>
      <c r="C14" s="2">
        <v>0</v>
      </c>
      <c r="D14" s="2">
        <v>0</v>
      </c>
      <c r="E14" s="11"/>
      <c r="F14" s="11"/>
      <c r="G14" s="11"/>
      <c r="H14" s="11"/>
      <c r="I14" s="16">
        <f t="shared" si="0"/>
        <v>0</v>
      </c>
    </row>
    <row r="15" spans="1:9" ht="319.2" hidden="1">
      <c r="A15" s="21">
        <v>41031300</v>
      </c>
      <c r="B15" s="33" t="s">
        <v>48</v>
      </c>
      <c r="C15" s="2">
        <v>0</v>
      </c>
      <c r="D15" s="2">
        <v>0</v>
      </c>
      <c r="E15" s="11"/>
      <c r="F15" s="11"/>
      <c r="G15" s="11"/>
      <c r="H15" s="11"/>
      <c r="I15" s="16">
        <f t="shared" si="0"/>
        <v>0</v>
      </c>
    </row>
    <row r="16" spans="1:9" ht="126.6" hidden="1" customHeight="1">
      <c r="A16" s="21">
        <v>41031600</v>
      </c>
      <c r="B16" s="18" t="s">
        <v>49</v>
      </c>
      <c r="C16" s="2">
        <v>0</v>
      </c>
      <c r="D16" s="2">
        <v>0</v>
      </c>
      <c r="E16" s="11"/>
      <c r="F16" s="11"/>
      <c r="G16" s="11"/>
      <c r="H16" s="11"/>
      <c r="I16" s="16">
        <f t="shared" si="0"/>
        <v>0</v>
      </c>
    </row>
    <row r="17" spans="1:9" ht="126.6" hidden="1" customHeight="1">
      <c r="A17" s="21">
        <v>41031700</v>
      </c>
      <c r="B17" s="18" t="s">
        <v>50</v>
      </c>
      <c r="C17" s="2">
        <v>0</v>
      </c>
      <c r="D17" s="2">
        <v>0</v>
      </c>
      <c r="E17" s="11"/>
      <c r="F17" s="11"/>
      <c r="G17" s="11"/>
      <c r="H17" s="11"/>
      <c r="I17" s="16">
        <f t="shared" si="0"/>
        <v>0</v>
      </c>
    </row>
    <row r="18" spans="1:9" ht="100.8" hidden="1">
      <c r="A18" s="21">
        <v>41032300</v>
      </c>
      <c r="B18" s="36" t="s">
        <v>69</v>
      </c>
      <c r="C18" s="2">
        <v>0</v>
      </c>
      <c r="D18" s="2">
        <v>0</v>
      </c>
      <c r="E18" s="11"/>
      <c r="F18" s="11"/>
      <c r="G18" s="11"/>
      <c r="H18" s="11"/>
      <c r="I18" s="16">
        <f t="shared" si="0"/>
        <v>0</v>
      </c>
    </row>
    <row r="19" spans="1:9" ht="126" hidden="1" customHeight="1">
      <c r="A19" s="21">
        <v>41023400</v>
      </c>
      <c r="B19" s="18" t="s">
        <v>51</v>
      </c>
      <c r="C19" s="2">
        <v>0</v>
      </c>
      <c r="D19" s="2">
        <v>0</v>
      </c>
      <c r="E19" s="11"/>
      <c r="F19" s="11"/>
      <c r="G19" s="11"/>
      <c r="H19" s="11"/>
      <c r="I19" s="16">
        <f t="shared" si="0"/>
        <v>0</v>
      </c>
    </row>
    <row r="20" spans="1:9" ht="118.5" hidden="1" customHeight="1">
      <c r="A20" s="21">
        <v>41032500</v>
      </c>
      <c r="B20" s="18" t="s">
        <v>70</v>
      </c>
      <c r="C20" s="2">
        <v>0</v>
      </c>
      <c r="D20" s="2">
        <v>0</v>
      </c>
      <c r="E20" s="11"/>
      <c r="F20" s="11"/>
      <c r="G20" s="11"/>
      <c r="H20" s="11"/>
      <c r="I20" s="16">
        <f t="shared" si="0"/>
        <v>0</v>
      </c>
    </row>
    <row r="21" spans="1:9" ht="201.75" hidden="1" customHeight="1">
      <c r="A21" s="21">
        <v>41031900</v>
      </c>
      <c r="B21" s="18" t="s">
        <v>57</v>
      </c>
      <c r="C21" s="2">
        <v>0</v>
      </c>
      <c r="D21" s="2">
        <v>0</v>
      </c>
      <c r="E21" s="11"/>
      <c r="F21" s="11"/>
      <c r="G21" s="11"/>
      <c r="H21" s="11"/>
      <c r="I21" s="16">
        <f t="shared" si="0"/>
        <v>0</v>
      </c>
    </row>
    <row r="22" spans="1:9" ht="75.599999999999994" hidden="1">
      <c r="A22" s="21">
        <v>41032700</v>
      </c>
      <c r="B22" s="18" t="s">
        <v>55</v>
      </c>
      <c r="C22" s="2">
        <v>0</v>
      </c>
      <c r="D22" s="2">
        <v>0</v>
      </c>
      <c r="E22" s="11"/>
      <c r="F22" s="11"/>
      <c r="G22" s="11"/>
      <c r="H22" s="11"/>
      <c r="I22" s="16">
        <f t="shared" si="0"/>
        <v>0</v>
      </c>
    </row>
    <row r="23" spans="1:9" ht="158.25" hidden="1" customHeight="1">
      <c r="A23" s="21">
        <v>41032800</v>
      </c>
      <c r="B23" s="18" t="s">
        <v>53</v>
      </c>
      <c r="C23" s="2">
        <v>0</v>
      </c>
      <c r="D23" s="2">
        <v>0</v>
      </c>
      <c r="E23" s="11"/>
      <c r="F23" s="11"/>
      <c r="G23" s="11"/>
      <c r="H23" s="11"/>
      <c r="I23" s="16">
        <f t="shared" si="0"/>
        <v>0</v>
      </c>
    </row>
    <row r="24" spans="1:9" ht="95.25" hidden="1" customHeight="1">
      <c r="A24" s="21">
        <v>41032900</v>
      </c>
      <c r="B24" s="18" t="s">
        <v>54</v>
      </c>
      <c r="C24" s="2">
        <v>0</v>
      </c>
      <c r="D24" s="2">
        <v>0</v>
      </c>
      <c r="E24" s="11"/>
      <c r="F24" s="11"/>
      <c r="G24" s="11"/>
      <c r="H24" s="11"/>
      <c r="I24" s="16">
        <f t="shared" si="0"/>
        <v>0</v>
      </c>
    </row>
    <row r="25" spans="1:9" ht="109.5" customHeight="1">
      <c r="A25" s="21">
        <v>41033000</v>
      </c>
      <c r="B25" s="18" t="s">
        <v>74</v>
      </c>
      <c r="C25" s="45">
        <v>144100.79999999999</v>
      </c>
      <c r="D25" s="45">
        <v>60221.9</v>
      </c>
      <c r="E25" s="45">
        <f>60221.9-17157.6</f>
        <v>43064.3</v>
      </c>
      <c r="F25" s="45"/>
      <c r="G25" s="45"/>
      <c r="H25" s="45"/>
      <c r="I25" s="16"/>
    </row>
    <row r="26" spans="1:9" ht="118.5" hidden="1" customHeight="1">
      <c r="A26" s="21">
        <v>41033200</v>
      </c>
      <c r="B26" s="18" t="s">
        <v>35</v>
      </c>
      <c r="C26" s="2">
        <v>0</v>
      </c>
      <c r="D26" s="2">
        <v>0</v>
      </c>
      <c r="E26" s="11"/>
      <c r="F26" s="11"/>
      <c r="G26" s="11"/>
      <c r="H26" s="11"/>
      <c r="I26" s="16">
        <f t="shared" si="0"/>
        <v>0</v>
      </c>
    </row>
    <row r="27" spans="1:9" ht="66.75" hidden="1" customHeight="1">
      <c r="A27" s="21">
        <v>41033300</v>
      </c>
      <c r="B27" s="18" t="s">
        <v>43</v>
      </c>
      <c r="C27" s="2">
        <v>0</v>
      </c>
      <c r="D27" s="2">
        <v>0</v>
      </c>
      <c r="E27" s="11"/>
      <c r="F27" s="11"/>
      <c r="G27" s="11"/>
      <c r="H27" s="11"/>
      <c r="I27" s="16">
        <f t="shared" si="0"/>
        <v>0</v>
      </c>
    </row>
    <row r="28" spans="1:9" ht="121.5" hidden="1" customHeight="1">
      <c r="A28" s="21">
        <v>41033400</v>
      </c>
      <c r="B28" s="18" t="s">
        <v>71</v>
      </c>
      <c r="C28" s="2">
        <v>0</v>
      </c>
      <c r="D28" s="2">
        <v>0</v>
      </c>
      <c r="E28" s="11"/>
      <c r="F28" s="11"/>
      <c r="G28" s="11"/>
      <c r="H28" s="11"/>
      <c r="I28" s="16">
        <f>+C28+D28+E28+F28+G28+H28</f>
        <v>0</v>
      </c>
    </row>
    <row r="29" spans="1:9" ht="80.400000000000006" hidden="1" customHeight="1">
      <c r="A29" s="21" t="s">
        <v>25</v>
      </c>
      <c r="B29" s="18" t="s">
        <v>47</v>
      </c>
      <c r="C29" s="2">
        <v>0</v>
      </c>
      <c r="D29" s="2">
        <v>0</v>
      </c>
      <c r="E29" s="11"/>
      <c r="F29" s="11"/>
      <c r="G29" s="11"/>
      <c r="H29" s="11"/>
      <c r="I29" s="16">
        <f t="shared" si="0"/>
        <v>0</v>
      </c>
    </row>
    <row r="30" spans="1:9" ht="80.400000000000006" hidden="1" customHeight="1">
      <c r="A30" s="21" t="s">
        <v>26</v>
      </c>
      <c r="B30" s="19" t="s">
        <v>24</v>
      </c>
      <c r="C30" s="2">
        <v>0</v>
      </c>
      <c r="D30" s="2">
        <v>0</v>
      </c>
      <c r="E30" s="11"/>
      <c r="F30" s="11"/>
      <c r="G30" s="11"/>
      <c r="H30" s="11"/>
      <c r="I30" s="16">
        <f t="shared" si="0"/>
        <v>0</v>
      </c>
    </row>
    <row r="31" spans="1:9" ht="80.400000000000006" hidden="1" customHeight="1">
      <c r="A31" s="21" t="s">
        <v>27</v>
      </c>
      <c r="B31" s="20" t="s">
        <v>17</v>
      </c>
      <c r="C31" s="2">
        <v>0</v>
      </c>
      <c r="D31" s="2">
        <v>0</v>
      </c>
      <c r="E31" s="11"/>
      <c r="F31" s="11"/>
      <c r="G31" s="11"/>
      <c r="H31" s="11"/>
      <c r="I31" s="16">
        <f t="shared" si="0"/>
        <v>0</v>
      </c>
    </row>
    <row r="32" spans="1:9" ht="91.2" hidden="1">
      <c r="A32" s="21">
        <v>41033800</v>
      </c>
      <c r="B32" s="34" t="s">
        <v>36</v>
      </c>
      <c r="C32" s="2">
        <v>0</v>
      </c>
      <c r="D32" s="2">
        <v>0</v>
      </c>
      <c r="E32" s="11"/>
      <c r="F32" s="11"/>
      <c r="G32" s="11"/>
      <c r="H32" s="11"/>
      <c r="I32" s="16">
        <f t="shared" si="0"/>
        <v>0</v>
      </c>
    </row>
    <row r="33" spans="1:10" ht="50.4">
      <c r="A33" s="21" t="s">
        <v>13</v>
      </c>
      <c r="B33" s="20" t="s">
        <v>15</v>
      </c>
      <c r="C33" s="45">
        <v>7431477.7999999998</v>
      </c>
      <c r="D33" s="45">
        <v>1716671.4</v>
      </c>
      <c r="E33" s="45">
        <f>1716671.4+245920.9-373833.8921</f>
        <v>1588758.4078999998</v>
      </c>
      <c r="F33" s="45"/>
      <c r="G33" s="45"/>
      <c r="H33" s="45"/>
      <c r="I33" s="16"/>
    </row>
    <row r="34" spans="1:10" ht="88.2" hidden="1" customHeight="1">
      <c r="A34" s="21" t="s">
        <v>14</v>
      </c>
      <c r="B34" s="18" t="s">
        <v>16</v>
      </c>
      <c r="C34" s="2">
        <v>0</v>
      </c>
      <c r="D34" s="2">
        <v>0</v>
      </c>
      <c r="E34" s="11"/>
      <c r="F34" s="11"/>
      <c r="G34" s="11"/>
      <c r="H34" s="11"/>
      <c r="I34" s="16">
        <f t="shared" si="0"/>
        <v>0</v>
      </c>
    </row>
    <row r="35" spans="1:10" ht="151.19999999999999">
      <c r="A35" s="21" t="s">
        <v>28</v>
      </c>
      <c r="B35" s="18" t="s">
        <v>31</v>
      </c>
      <c r="C35" s="45">
        <v>16895.2</v>
      </c>
      <c r="D35" s="45">
        <v>274.8</v>
      </c>
      <c r="E35" s="45"/>
      <c r="F35" s="45"/>
      <c r="G35" s="45"/>
      <c r="H35" s="45"/>
      <c r="I35" s="16"/>
    </row>
    <row r="36" spans="1:10" ht="68.400000000000006" hidden="1">
      <c r="A36" s="21">
        <v>41034500</v>
      </c>
      <c r="B36" s="33" t="s">
        <v>40</v>
      </c>
      <c r="C36" s="2">
        <v>0</v>
      </c>
      <c r="D36" s="2">
        <v>0</v>
      </c>
      <c r="E36" s="11"/>
      <c r="F36" s="11"/>
      <c r="G36" s="11"/>
      <c r="H36" s="11"/>
      <c r="I36" s="16">
        <f t="shared" si="0"/>
        <v>0</v>
      </c>
    </row>
    <row r="37" spans="1:10" ht="129.75" hidden="1" customHeight="1">
      <c r="A37" s="21">
        <v>41034600</v>
      </c>
      <c r="B37" s="18" t="s">
        <v>52</v>
      </c>
      <c r="C37" s="2">
        <v>0</v>
      </c>
      <c r="D37" s="2">
        <v>0</v>
      </c>
      <c r="E37" s="11"/>
      <c r="F37" s="11"/>
      <c r="G37" s="11"/>
      <c r="H37" s="11"/>
      <c r="I37" s="16">
        <f t="shared" si="0"/>
        <v>0</v>
      </c>
    </row>
    <row r="38" spans="1:10" ht="264" hidden="1" customHeight="1">
      <c r="A38" s="21">
        <v>41034700</v>
      </c>
      <c r="B38" s="18" t="s">
        <v>61</v>
      </c>
      <c r="C38" s="2">
        <v>0</v>
      </c>
      <c r="D38" s="2">
        <v>0</v>
      </c>
      <c r="E38" s="11"/>
      <c r="F38" s="11"/>
      <c r="G38" s="11"/>
      <c r="H38" s="11"/>
      <c r="I38" s="16">
        <f t="shared" si="0"/>
        <v>0</v>
      </c>
    </row>
    <row r="39" spans="1:10" ht="140.4" hidden="1" customHeight="1">
      <c r="A39" s="21" t="s">
        <v>29</v>
      </c>
      <c r="B39" s="18" t="s">
        <v>32</v>
      </c>
      <c r="C39" s="2">
        <v>0</v>
      </c>
      <c r="D39" s="2">
        <v>0</v>
      </c>
      <c r="E39" s="11"/>
      <c r="F39" s="11"/>
      <c r="G39" s="11"/>
      <c r="H39" s="11"/>
      <c r="I39" s="16">
        <f t="shared" si="0"/>
        <v>0</v>
      </c>
    </row>
    <row r="40" spans="1:10" ht="68.400000000000006" hidden="1">
      <c r="A40" s="21">
        <v>41035200</v>
      </c>
      <c r="B40" s="33" t="s">
        <v>64</v>
      </c>
      <c r="C40" s="2">
        <v>0</v>
      </c>
      <c r="D40" s="2">
        <v>0</v>
      </c>
      <c r="E40" s="11"/>
      <c r="F40" s="11"/>
      <c r="G40" s="11"/>
      <c r="H40" s="11"/>
      <c r="I40" s="16">
        <f t="shared" si="0"/>
        <v>0</v>
      </c>
    </row>
    <row r="41" spans="1:10" ht="91.2" hidden="1">
      <c r="A41" s="21">
        <v>41035300</v>
      </c>
      <c r="B41" s="33" t="s">
        <v>67</v>
      </c>
      <c r="C41" s="2">
        <v>0</v>
      </c>
      <c r="D41" s="2">
        <v>0</v>
      </c>
      <c r="E41" s="11"/>
      <c r="F41" s="11"/>
      <c r="G41" s="11"/>
      <c r="H41" s="11"/>
      <c r="I41" s="16">
        <f>+C41+D41+E41+F41+G41+H41</f>
        <v>0</v>
      </c>
    </row>
    <row r="42" spans="1:10" ht="75.599999999999994">
      <c r="A42" s="21">
        <v>41035400</v>
      </c>
      <c r="B42" s="18" t="s">
        <v>34</v>
      </c>
      <c r="C42" s="45">
        <v>27572.3</v>
      </c>
      <c r="D42" s="45">
        <v>3961.4</v>
      </c>
      <c r="E42" s="45">
        <f>3961.4+17369.95372-17736.21072</f>
        <v>3595.1430000000037</v>
      </c>
      <c r="F42" s="45"/>
      <c r="G42" s="45"/>
      <c r="H42" s="45"/>
      <c r="I42" s="16"/>
    </row>
    <row r="43" spans="1:10" ht="91.2" hidden="1">
      <c r="A43" s="21">
        <v>41035500</v>
      </c>
      <c r="B43" s="33" t="s">
        <v>65</v>
      </c>
      <c r="C43" s="2">
        <v>0</v>
      </c>
      <c r="D43" s="2">
        <v>0</v>
      </c>
      <c r="E43" s="11"/>
      <c r="F43" s="11"/>
      <c r="G43" s="11"/>
      <c r="H43" s="11"/>
      <c r="I43" s="16">
        <f t="shared" si="0"/>
        <v>0</v>
      </c>
    </row>
    <row r="44" spans="1:10" ht="126">
      <c r="A44" s="21">
        <v>41035600</v>
      </c>
      <c r="B44" s="18" t="s">
        <v>66</v>
      </c>
      <c r="C44" s="45">
        <v>14733</v>
      </c>
      <c r="D44" s="45">
        <v>0</v>
      </c>
      <c r="E44" s="45"/>
      <c r="F44" s="45"/>
      <c r="G44" s="45"/>
      <c r="H44" s="45"/>
      <c r="I44" s="16"/>
    </row>
    <row r="45" spans="1:10" ht="76.5" hidden="1" customHeight="1">
      <c r="A45" s="21" t="s">
        <v>11</v>
      </c>
      <c r="B45" s="18" t="s">
        <v>1</v>
      </c>
      <c r="C45" s="2">
        <v>0</v>
      </c>
      <c r="D45" s="2">
        <v>0</v>
      </c>
      <c r="E45" s="11"/>
      <c r="F45" s="11"/>
      <c r="G45" s="11"/>
      <c r="H45" s="11"/>
      <c r="I45" s="16">
        <f t="shared" si="0"/>
        <v>0</v>
      </c>
    </row>
    <row r="46" spans="1:10" ht="136.80000000000001" hidden="1">
      <c r="A46" s="21">
        <v>41035900</v>
      </c>
      <c r="B46" s="33" t="s">
        <v>63</v>
      </c>
      <c r="C46" s="2">
        <v>0</v>
      </c>
      <c r="D46" s="2">
        <v>0</v>
      </c>
      <c r="E46" s="11"/>
      <c r="F46" s="11"/>
      <c r="G46" s="11"/>
      <c r="H46" s="11"/>
      <c r="I46" s="16">
        <f>+C46+D46+E46+F46+G46+H46</f>
        <v>0</v>
      </c>
    </row>
    <row r="47" spans="1:10" ht="223.5" hidden="1" customHeight="1">
      <c r="A47" s="21">
        <v>410360000</v>
      </c>
      <c r="B47" s="18" t="s">
        <v>58</v>
      </c>
      <c r="C47" s="2">
        <v>0</v>
      </c>
      <c r="D47" s="2">
        <v>0</v>
      </c>
      <c r="E47" s="11"/>
      <c r="F47" s="11"/>
      <c r="G47" s="11"/>
      <c r="H47" s="11"/>
      <c r="I47" s="16">
        <f t="shared" si="0"/>
        <v>0</v>
      </c>
    </row>
    <row r="48" spans="1:10" ht="319.2" hidden="1">
      <c r="A48" s="21">
        <v>41036100</v>
      </c>
      <c r="B48" s="33" t="s">
        <v>37</v>
      </c>
      <c r="C48" s="2">
        <v>0</v>
      </c>
      <c r="D48" s="2">
        <v>0</v>
      </c>
      <c r="E48" s="11"/>
      <c r="F48" s="11"/>
      <c r="G48" s="12"/>
      <c r="H48" s="12"/>
      <c r="I48" s="16">
        <f t="shared" si="0"/>
        <v>0</v>
      </c>
      <c r="J48" s="16">
        <f>+D48+E48+F48+G48+H48+I48</f>
        <v>0</v>
      </c>
    </row>
    <row r="49" spans="1:10" ht="342" hidden="1">
      <c r="A49" s="21">
        <v>41036400</v>
      </c>
      <c r="B49" s="33" t="s">
        <v>39</v>
      </c>
      <c r="C49" s="2">
        <v>0</v>
      </c>
      <c r="D49" s="2">
        <v>0</v>
      </c>
      <c r="E49" s="11"/>
      <c r="F49" s="11"/>
      <c r="G49" s="12"/>
      <c r="H49" s="12"/>
      <c r="I49" s="16">
        <f t="shared" si="0"/>
        <v>0</v>
      </c>
      <c r="J49" s="16"/>
    </row>
    <row r="50" spans="1:10" ht="409.6" hidden="1" customHeight="1">
      <c r="A50" s="21">
        <v>41036600</v>
      </c>
      <c r="B50" s="18" t="s">
        <v>44</v>
      </c>
      <c r="C50" s="2">
        <v>0</v>
      </c>
      <c r="D50" s="2">
        <v>0</v>
      </c>
      <c r="E50" s="11"/>
      <c r="F50" s="11"/>
      <c r="G50" s="12"/>
      <c r="H50" s="12"/>
      <c r="I50" s="16">
        <f t="shared" si="0"/>
        <v>0</v>
      </c>
      <c r="J50" s="16"/>
    </row>
    <row r="51" spans="1:10" ht="68.400000000000006" hidden="1">
      <c r="A51" s="21">
        <v>41037000</v>
      </c>
      <c r="B51" s="33" t="s">
        <v>45</v>
      </c>
      <c r="C51" s="2">
        <v>0</v>
      </c>
      <c r="D51" s="2">
        <v>0</v>
      </c>
      <c r="E51" s="11"/>
      <c r="F51" s="11"/>
      <c r="G51" s="11"/>
      <c r="H51" s="11"/>
      <c r="I51" s="16">
        <f t="shared" si="0"/>
        <v>0</v>
      </c>
      <c r="J51" s="16"/>
    </row>
    <row r="52" spans="1:10" ht="91.2" hidden="1">
      <c r="A52" s="21">
        <v>41037200</v>
      </c>
      <c r="B52" s="33" t="s">
        <v>38</v>
      </c>
      <c r="C52" s="2">
        <v>0</v>
      </c>
      <c r="D52" s="2">
        <v>0</v>
      </c>
      <c r="E52" s="11"/>
      <c r="F52" s="11"/>
      <c r="G52" s="11"/>
      <c r="H52" s="11"/>
      <c r="I52" s="16">
        <f t="shared" si="0"/>
        <v>0</v>
      </c>
      <c r="J52" s="16"/>
    </row>
    <row r="53" spans="1:10" ht="176.4">
      <c r="A53" s="21">
        <v>41037300</v>
      </c>
      <c r="B53" s="41" t="s">
        <v>33</v>
      </c>
      <c r="C53" s="45">
        <v>0</v>
      </c>
      <c r="D53" s="45">
        <v>0</v>
      </c>
      <c r="E53" s="45"/>
      <c r="F53" s="44">
        <v>1209976.6000000001</v>
      </c>
      <c r="G53" s="44">
        <v>140172</v>
      </c>
      <c r="H53" s="45">
        <f>140172+180765.1-227652.41229</f>
        <v>93284.687709999969</v>
      </c>
      <c r="I53" s="16"/>
      <c r="J53" s="16"/>
    </row>
    <row r="54" spans="1:10" ht="87.6" hidden="1" customHeight="1">
      <c r="A54" s="21">
        <v>41037400</v>
      </c>
      <c r="B54" s="24" t="s">
        <v>42</v>
      </c>
      <c r="C54" s="43"/>
      <c r="D54" s="43"/>
      <c r="E54" s="11"/>
      <c r="F54" s="11"/>
      <c r="G54" s="12"/>
      <c r="H54" s="12"/>
      <c r="I54" s="16">
        <f t="shared" si="0"/>
        <v>0</v>
      </c>
      <c r="J54" s="16"/>
    </row>
    <row r="55" spans="1:10" ht="220.5" hidden="1" customHeight="1">
      <c r="A55" s="21">
        <v>41037800</v>
      </c>
      <c r="B55" s="29" t="s">
        <v>62</v>
      </c>
      <c r="C55" s="11"/>
      <c r="D55" s="11"/>
      <c r="E55" s="11"/>
      <c r="F55" s="11"/>
      <c r="G55" s="12"/>
      <c r="H55" s="12"/>
      <c r="I55" s="16">
        <f t="shared" si="0"/>
        <v>0</v>
      </c>
      <c r="J55" s="16"/>
    </row>
    <row r="56" spans="1:10" ht="87.6" hidden="1" customHeight="1">
      <c r="A56" s="21">
        <v>41038600</v>
      </c>
      <c r="B56" s="22" t="s">
        <v>59</v>
      </c>
      <c r="C56" s="11"/>
      <c r="D56" s="11"/>
      <c r="E56" s="11"/>
      <c r="F56" s="11"/>
      <c r="G56" s="12"/>
      <c r="H56" s="12"/>
      <c r="I56" s="16">
        <f t="shared" si="0"/>
        <v>0</v>
      </c>
      <c r="J56" s="16"/>
    </row>
    <row r="57" spans="1:10" ht="87.6" hidden="1" customHeight="1">
      <c r="A57" s="21">
        <v>41039800</v>
      </c>
      <c r="B57" s="22" t="s">
        <v>60</v>
      </c>
      <c r="C57" s="11"/>
      <c r="D57" s="11"/>
      <c r="E57" s="11"/>
      <c r="F57" s="11"/>
      <c r="G57" s="12"/>
      <c r="H57" s="12"/>
      <c r="I57" s="16">
        <f t="shared" si="0"/>
        <v>0</v>
      </c>
      <c r="J57" s="16"/>
    </row>
    <row r="58" spans="1:10" ht="114" hidden="1">
      <c r="A58" s="21">
        <v>41039100</v>
      </c>
      <c r="B58" s="35" t="s">
        <v>68</v>
      </c>
      <c r="C58" s="11"/>
      <c r="D58" s="11"/>
      <c r="E58" s="11"/>
      <c r="F58" s="11"/>
      <c r="G58" s="12"/>
      <c r="H58" s="12"/>
      <c r="I58" s="16">
        <f t="shared" si="0"/>
        <v>0</v>
      </c>
      <c r="J58" s="16">
        <f>+D58+E58+F58+G58+H58+I58</f>
        <v>0</v>
      </c>
    </row>
    <row r="59" spans="1:10" ht="44.4" customHeight="1">
      <c r="A59" s="26"/>
      <c r="B59" s="27" t="s">
        <v>6</v>
      </c>
      <c r="C59" s="13">
        <f t="shared" ref="C59:H59" si="1">SUM(C9:C58)</f>
        <v>7643864.3999999994</v>
      </c>
      <c r="D59" s="13">
        <f t="shared" si="1"/>
        <v>1783401.7</v>
      </c>
      <c r="E59" s="13">
        <f t="shared" si="1"/>
        <v>1637461.2722699996</v>
      </c>
      <c r="F59" s="13">
        <f t="shared" si="1"/>
        <v>1209976.6000000001</v>
      </c>
      <c r="G59" s="13">
        <f t="shared" si="1"/>
        <v>140172</v>
      </c>
      <c r="H59" s="13">
        <f t="shared" si="1"/>
        <v>93284.687709999969</v>
      </c>
      <c r="I59" s="16"/>
      <c r="J59" s="16"/>
    </row>
    <row r="60" spans="1:10" s="2" customFormat="1" ht="22.8" hidden="1">
      <c r="C60" s="10">
        <v>2424476.679</v>
      </c>
      <c r="D60" s="23">
        <v>2388039.9419999998</v>
      </c>
      <c r="F60" s="17">
        <v>1175318.8</v>
      </c>
      <c r="G60" s="17">
        <v>1095290.6000000001</v>
      </c>
    </row>
    <row r="61" spans="1:10" ht="22.8" hidden="1">
      <c r="C61" s="14">
        <f>+C60-C59</f>
        <v>-5219387.720999999</v>
      </c>
      <c r="D61" s="14">
        <f>+D60-D59</f>
        <v>604638.24199999985</v>
      </c>
      <c r="F61" s="16">
        <f>+F60-F59</f>
        <v>-34657.800000000047</v>
      </c>
      <c r="G61" s="16"/>
    </row>
    <row r="62" spans="1:10" ht="18">
      <c r="C62" s="15"/>
    </row>
    <row r="63" spans="1:10" ht="22.8">
      <c r="C63" s="25"/>
      <c r="D63" s="10"/>
      <c r="E63" s="25"/>
      <c r="F63" s="25"/>
      <c r="G63" s="25"/>
      <c r="H63" s="25"/>
    </row>
    <row r="64" spans="1:10" ht="22.8">
      <c r="C64" s="14"/>
      <c r="D64" s="14"/>
      <c r="E64" s="28"/>
      <c r="F64" s="14"/>
      <c r="G64" s="14"/>
      <c r="H64" s="14"/>
    </row>
    <row r="69" spans="8:8" ht="22.8">
      <c r="H69" s="25"/>
    </row>
    <row r="70" spans="8:8" ht="22.8">
      <c r="H70" s="25"/>
    </row>
    <row r="71" spans="8:8" ht="22.8">
      <c r="H71" s="25"/>
    </row>
  </sheetData>
  <autoFilter ref="I8:I61">
    <filterColumn colId="0">
      <customFilters and="1">
        <customFilter operator="notEqual" val=" "/>
        <customFilter operator="notEqual" val="0"/>
      </customFilters>
    </filterColumn>
  </autoFilter>
  <mergeCells count="7">
    <mergeCell ref="A3:H3"/>
    <mergeCell ref="A1:H1"/>
    <mergeCell ref="A2:H2"/>
    <mergeCell ref="A6:A7"/>
    <mergeCell ref="B6:B7"/>
    <mergeCell ref="C6:E6"/>
    <mergeCell ref="F6:H6"/>
  </mergeCells>
  <phoneticPr fontId="2" type="noConversion"/>
  <printOptions horizontalCentered="1"/>
  <pageMargins left="0.19" right="0.16" top="0.4" bottom="0.17" header="0.18" footer="0.17"/>
  <pageSetup paperSize="9" scale="43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budget-Galya</dc:creator>
  <cp:lastModifiedBy>user</cp:lastModifiedBy>
  <cp:lastPrinted>2022-04-14T08:41:31Z</cp:lastPrinted>
  <dcterms:created xsi:type="dcterms:W3CDTF">2011-11-17T13:18:09Z</dcterms:created>
  <dcterms:modified xsi:type="dcterms:W3CDTF">2022-06-09T14:16:12Z</dcterms:modified>
</cp:coreProperties>
</file>