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60" yWindow="0" windowWidth="5650" windowHeight="5870" tabRatio="781"/>
  </bookViews>
  <sheets>
    <sheet name="уточн" sheetId="87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уточн!$A$31:$AO$350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уточн!$A:$D,уточн!$10:$31</definedName>
    <definedName name="иори">#REF!</definedName>
    <definedName name="і">#REF!</definedName>
    <definedName name="область">#REF!</definedName>
    <definedName name="_xlnm.Print_Area" localSheetId="0">уточн!$A$1:$AB$70</definedName>
  </definedNames>
  <calcPr calcId="145621" fullCalcOnLoad="1"/>
</workbook>
</file>

<file path=xl/calcChain.xml><?xml version="1.0" encoding="utf-8"?>
<calcChain xmlns="http://schemas.openxmlformats.org/spreadsheetml/2006/main">
  <c r="K69" i="87" l="1"/>
  <c r="F33" i="87"/>
  <c r="F32" i="87" s="1"/>
  <c r="I33" i="87"/>
  <c r="E33" i="87" s="1"/>
  <c r="G33" i="87"/>
  <c r="G32" i="87" s="1"/>
  <c r="S32" i="87" s="1"/>
  <c r="H33" i="87"/>
  <c r="H32" i="87"/>
  <c r="L33" i="87"/>
  <c r="L32" i="87"/>
  <c r="J32" i="87" s="1"/>
  <c r="O33" i="87"/>
  <c r="O32" i="87"/>
  <c r="AA32" i="87" s="1"/>
  <c r="M33" i="87"/>
  <c r="M32" i="87" s="1"/>
  <c r="Y32" i="87" s="1"/>
  <c r="N33" i="87"/>
  <c r="N32" i="87" s="1"/>
  <c r="Z32" i="87" s="1"/>
  <c r="AD33" i="87"/>
  <c r="R33" i="87" s="1"/>
  <c r="AE33" i="87"/>
  <c r="AE32" i="87"/>
  <c r="AF33" i="87"/>
  <c r="T33" i="87" s="1"/>
  <c r="AG33" i="87"/>
  <c r="AG32" i="87"/>
  <c r="AH38" i="87"/>
  <c r="AH37" i="87"/>
  <c r="V37" i="87" s="1"/>
  <c r="AH35" i="87"/>
  <c r="AI33" i="87"/>
  <c r="AI32" i="87"/>
  <c r="W32" i="87" s="1"/>
  <c r="AJ33" i="87"/>
  <c r="X33" i="87" s="1"/>
  <c r="AK33" i="87"/>
  <c r="AK32" i="87"/>
  <c r="AL33" i="87"/>
  <c r="AL32" i="87" s="1"/>
  <c r="AM33" i="87"/>
  <c r="AM32" i="87"/>
  <c r="AC39" i="87"/>
  <c r="AN39" i="87" s="1"/>
  <c r="AC38" i="87"/>
  <c r="AC33" i="87"/>
  <c r="AC32" i="87" s="1"/>
  <c r="AO32" i="87" s="1"/>
  <c r="J33" i="87"/>
  <c r="S33" i="87"/>
  <c r="U33" i="87"/>
  <c r="W33" i="87"/>
  <c r="Y33" i="87"/>
  <c r="AA33" i="87"/>
  <c r="E34" i="87"/>
  <c r="P34" i="87" s="1"/>
  <c r="AB34" i="87" s="1"/>
  <c r="AC34" i="87"/>
  <c r="R34" i="87"/>
  <c r="S34" i="87"/>
  <c r="T34" i="87"/>
  <c r="U34" i="87"/>
  <c r="V34" i="87"/>
  <c r="W34" i="87"/>
  <c r="X34" i="87"/>
  <c r="Y34" i="87"/>
  <c r="Z34" i="87"/>
  <c r="AA34" i="87"/>
  <c r="AN34" i="87"/>
  <c r="E35" i="87"/>
  <c r="P35" i="87" s="1"/>
  <c r="J35" i="87"/>
  <c r="V35" i="87" s="1"/>
  <c r="U35" i="87"/>
  <c r="W35" i="87"/>
  <c r="X35" i="87"/>
  <c r="Y35" i="87"/>
  <c r="Z35" i="87"/>
  <c r="AA35" i="87"/>
  <c r="AC35" i="87"/>
  <c r="AN35" i="87" s="1"/>
  <c r="AO35" i="87" s="1"/>
  <c r="E36" i="87"/>
  <c r="P36" i="87" s="1"/>
  <c r="AB36" i="87" s="1"/>
  <c r="J36" i="87"/>
  <c r="AC36" i="87"/>
  <c r="Q36" i="87"/>
  <c r="R36" i="87"/>
  <c r="S36" i="87"/>
  <c r="T36" i="87"/>
  <c r="U36" i="87"/>
  <c r="AH36" i="87"/>
  <c r="V36" i="87"/>
  <c r="W36" i="87"/>
  <c r="X36" i="87"/>
  <c r="Y36" i="87"/>
  <c r="Z36" i="87"/>
  <c r="AA36" i="87"/>
  <c r="AN36" i="87"/>
  <c r="AO36" i="87" s="1"/>
  <c r="E37" i="87"/>
  <c r="P37" i="87" s="1"/>
  <c r="J37" i="87"/>
  <c r="U37" i="87"/>
  <c r="W37" i="87"/>
  <c r="X37" i="87"/>
  <c r="Y37" i="87"/>
  <c r="Z37" i="87"/>
  <c r="AA37" i="87"/>
  <c r="AC37" i="87"/>
  <c r="E38" i="87"/>
  <c r="J38" i="87"/>
  <c r="P38" i="87" s="1"/>
  <c r="AB38" i="87" s="1"/>
  <c r="Q38" i="87"/>
  <c r="R38" i="87"/>
  <c r="S38" i="87"/>
  <c r="T38" i="87"/>
  <c r="U38" i="87"/>
  <c r="W38" i="87"/>
  <c r="X38" i="87"/>
  <c r="Y38" i="87"/>
  <c r="Z38" i="87"/>
  <c r="AA38" i="87"/>
  <c r="AN38" i="87"/>
  <c r="AO38" i="87" s="1"/>
  <c r="E39" i="87"/>
  <c r="O39" i="87"/>
  <c r="J39" i="87" s="1"/>
  <c r="Q39" i="87"/>
  <c r="R39" i="87"/>
  <c r="S39" i="87"/>
  <c r="T39" i="87"/>
  <c r="U39" i="87"/>
  <c r="W39" i="87"/>
  <c r="X39" i="87"/>
  <c r="Y39" i="87"/>
  <c r="Z39" i="87"/>
  <c r="AA39" i="87"/>
  <c r="AM39" i="87"/>
  <c r="AH39" i="87" s="1"/>
  <c r="E40" i="87"/>
  <c r="P40" i="87"/>
  <c r="K42" i="87"/>
  <c r="K41" i="87" s="1"/>
  <c r="J42" i="87"/>
  <c r="P42" i="87" s="1"/>
  <c r="O41" i="87"/>
  <c r="E44" i="87"/>
  <c r="P44" i="87" s="1"/>
  <c r="AB44" i="87" s="1"/>
  <c r="F43" i="87"/>
  <c r="G43" i="87"/>
  <c r="H43" i="87"/>
  <c r="I43" i="87"/>
  <c r="J44" i="87"/>
  <c r="V44" i="87" s="1"/>
  <c r="K43" i="87"/>
  <c r="L43" i="87"/>
  <c r="M43" i="87"/>
  <c r="Y43" i="87" s="1"/>
  <c r="N43" i="87"/>
  <c r="O43" i="87"/>
  <c r="AA43" i="87" s="1"/>
  <c r="AC44" i="87"/>
  <c r="AC43" i="87" s="1"/>
  <c r="AD43" i="87"/>
  <c r="R43" i="87"/>
  <c r="AE43" i="87"/>
  <c r="S43" i="87" s="1"/>
  <c r="AF43" i="87"/>
  <c r="T43" i="87"/>
  <c r="AG43" i="87"/>
  <c r="U43" i="87"/>
  <c r="AH44" i="87"/>
  <c r="AH43" i="87" s="1"/>
  <c r="AI43" i="87"/>
  <c r="W43" i="87" s="1"/>
  <c r="AJ43" i="87"/>
  <c r="X43" i="87" s="1"/>
  <c r="AK43" i="87"/>
  <c r="AL43" i="87"/>
  <c r="Z43" i="87" s="1"/>
  <c r="AM43" i="87"/>
  <c r="Q44" i="87"/>
  <c r="R44" i="87"/>
  <c r="S44" i="87"/>
  <c r="T44" i="87"/>
  <c r="U44" i="87"/>
  <c r="W44" i="87"/>
  <c r="X44" i="87"/>
  <c r="Y44" i="87"/>
  <c r="Z44" i="87"/>
  <c r="AA44" i="87"/>
  <c r="AN44" i="87"/>
  <c r="AO44" i="87" s="1"/>
  <c r="F45" i="87"/>
  <c r="I45" i="87"/>
  <c r="E45" i="87"/>
  <c r="P45" i="87" s="1"/>
  <c r="G45" i="87"/>
  <c r="H45" i="87"/>
  <c r="J48" i="87"/>
  <c r="J45" i="87"/>
  <c r="K45" i="87"/>
  <c r="L45" i="87"/>
  <c r="M45" i="87"/>
  <c r="N45" i="87"/>
  <c r="O45" i="87"/>
  <c r="E46" i="87"/>
  <c r="P46" i="87"/>
  <c r="E47" i="87"/>
  <c r="P47" i="87"/>
  <c r="E48" i="87"/>
  <c r="P48" i="87" s="1"/>
  <c r="F49" i="87"/>
  <c r="E49" i="87"/>
  <c r="Q49" i="87" s="1"/>
  <c r="K50" i="87"/>
  <c r="K49" i="87" s="1"/>
  <c r="W49" i="87" s="1"/>
  <c r="J50" i="87"/>
  <c r="J49" i="87" s="1"/>
  <c r="L56" i="87"/>
  <c r="L49" i="87"/>
  <c r="M56" i="87"/>
  <c r="M49" i="87"/>
  <c r="N56" i="87"/>
  <c r="N49" i="87" s="1"/>
  <c r="Z49" i="87" s="1"/>
  <c r="O49" i="87"/>
  <c r="AC51" i="87"/>
  <c r="AC49" i="87"/>
  <c r="AO49" i="87" s="1"/>
  <c r="AD49" i="87"/>
  <c r="R49" i="87" s="1"/>
  <c r="AE49" i="87"/>
  <c r="S49" i="87" s="1"/>
  <c r="AF49" i="87"/>
  <c r="T49" i="87" s="1"/>
  <c r="AG49" i="87"/>
  <c r="U49" i="87" s="1"/>
  <c r="AH51" i="87"/>
  <c r="AH49" i="87" s="1"/>
  <c r="AI49" i="87"/>
  <c r="AJ49" i="87"/>
  <c r="X49" i="87"/>
  <c r="AK49" i="87"/>
  <c r="Y49" i="87"/>
  <c r="AL49" i="87"/>
  <c r="AM49" i="87"/>
  <c r="AA49" i="87"/>
  <c r="E50" i="87"/>
  <c r="P50" i="87"/>
  <c r="E51" i="87"/>
  <c r="Q51" i="87" s="1"/>
  <c r="P51" i="87"/>
  <c r="R51" i="87"/>
  <c r="S51" i="87"/>
  <c r="T51" i="87"/>
  <c r="U51" i="87"/>
  <c r="W51" i="87"/>
  <c r="X51" i="87"/>
  <c r="Y51" i="87"/>
  <c r="Z51" i="87"/>
  <c r="AA51" i="87"/>
  <c r="F52" i="87"/>
  <c r="G52" i="87"/>
  <c r="H52" i="87"/>
  <c r="O52" i="87"/>
  <c r="L52" i="87"/>
  <c r="J52" i="87" s="1"/>
  <c r="M52" i="87"/>
  <c r="N52" i="87"/>
  <c r="AC53" i="87"/>
  <c r="AC52" i="87" s="1"/>
  <c r="AD52" i="87"/>
  <c r="R52" i="87"/>
  <c r="AE52" i="87"/>
  <c r="S52" i="87"/>
  <c r="AF52" i="87"/>
  <c r="T52" i="87"/>
  <c r="AH55" i="87"/>
  <c r="AJ52" i="87"/>
  <c r="X52" i="87"/>
  <c r="AK52" i="87"/>
  <c r="Y52" i="87"/>
  <c r="AL52" i="87"/>
  <c r="Z52" i="87"/>
  <c r="E53" i="87"/>
  <c r="Q53" i="87" s="1"/>
  <c r="J53" i="87"/>
  <c r="P53" i="87"/>
  <c r="R53" i="87"/>
  <c r="S53" i="87"/>
  <c r="T53" i="87"/>
  <c r="U53" i="87"/>
  <c r="X53" i="87"/>
  <c r="Y53" i="87"/>
  <c r="Z53" i="87"/>
  <c r="AI53" i="87"/>
  <c r="AI52" i="87" s="1"/>
  <c r="W52" i="87" s="1"/>
  <c r="AM53" i="87"/>
  <c r="AM52" i="87" s="1"/>
  <c r="AA52" i="87" s="1"/>
  <c r="I54" i="87"/>
  <c r="E54" i="87" s="1"/>
  <c r="J54" i="87"/>
  <c r="V54" i="87" s="1"/>
  <c r="R54" i="87"/>
  <c r="S54" i="87"/>
  <c r="T54" i="87"/>
  <c r="U54" i="87"/>
  <c r="W54" i="87"/>
  <c r="X54" i="87"/>
  <c r="Y54" i="87"/>
  <c r="Z54" i="87"/>
  <c r="AA54" i="87"/>
  <c r="AC54" i="87"/>
  <c r="AN54" i="87" s="1"/>
  <c r="AO54" i="87" s="1"/>
  <c r="AG54" i="87"/>
  <c r="AG52" i="87" s="1"/>
  <c r="AH54" i="87"/>
  <c r="I55" i="87"/>
  <c r="E55" i="87" s="1"/>
  <c r="J55" i="87"/>
  <c r="K55" i="87"/>
  <c r="R55" i="87"/>
  <c r="S55" i="87"/>
  <c r="T55" i="87"/>
  <c r="V55" i="87"/>
  <c r="W55" i="87"/>
  <c r="X55" i="87"/>
  <c r="Y55" i="87"/>
  <c r="Z55" i="87"/>
  <c r="AA55" i="87"/>
  <c r="AG55" i="87"/>
  <c r="AC55" i="87" s="1"/>
  <c r="F56" i="87"/>
  <c r="E56" i="87" s="1"/>
  <c r="O56" i="87"/>
  <c r="J56" i="87" s="1"/>
  <c r="AC57" i="87"/>
  <c r="AC58" i="87"/>
  <c r="AN58" i="87" s="1"/>
  <c r="AE56" i="87"/>
  <c r="S56" i="87"/>
  <c r="AF56" i="87"/>
  <c r="T56" i="87" s="1"/>
  <c r="AH57" i="87"/>
  <c r="AH58" i="87"/>
  <c r="AJ56" i="87"/>
  <c r="X56" i="87"/>
  <c r="AK56" i="87"/>
  <c r="Y56" i="87" s="1"/>
  <c r="AL56" i="87"/>
  <c r="Z56" i="87"/>
  <c r="AN57" i="87"/>
  <c r="AN56" i="87" s="1"/>
  <c r="E57" i="87"/>
  <c r="P57" i="87" s="1"/>
  <c r="AB57" i="87" s="1"/>
  <c r="J57" i="87"/>
  <c r="V57" i="87" s="1"/>
  <c r="R57" i="87"/>
  <c r="S57" i="87"/>
  <c r="T57" i="87"/>
  <c r="U57" i="87"/>
  <c r="W57" i="87"/>
  <c r="X57" i="87"/>
  <c r="Y57" i="87"/>
  <c r="Z57" i="87"/>
  <c r="AA57" i="87"/>
  <c r="AO57" i="87"/>
  <c r="E58" i="87"/>
  <c r="P58" i="87" s="1"/>
  <c r="AB58" i="87" s="1"/>
  <c r="J58" i="87"/>
  <c r="S58" i="87"/>
  <c r="T58" i="87"/>
  <c r="U58" i="87"/>
  <c r="V58" i="87"/>
  <c r="W58" i="87"/>
  <c r="X58" i="87"/>
  <c r="Y58" i="87"/>
  <c r="Z58" i="87"/>
  <c r="AA58" i="87"/>
  <c r="AD58" i="87"/>
  <c r="R58" i="87" s="1"/>
  <c r="I59" i="87"/>
  <c r="U59" i="87" s="1"/>
  <c r="J59" i="87"/>
  <c r="R59" i="87"/>
  <c r="S59" i="87"/>
  <c r="T59" i="87"/>
  <c r="V59" i="87"/>
  <c r="X59" i="87"/>
  <c r="Y59" i="87"/>
  <c r="Z59" i="87"/>
  <c r="AC59" i="87"/>
  <c r="AC56" i="87" s="1"/>
  <c r="AO56" i="87" s="1"/>
  <c r="AG59" i="87"/>
  <c r="AG56" i="87" s="1"/>
  <c r="U56" i="87" s="1"/>
  <c r="AH59" i="87"/>
  <c r="AH56" i="87" s="1"/>
  <c r="AI59" i="87"/>
  <c r="W59" i="87" s="1"/>
  <c r="AM59" i="87"/>
  <c r="AM56" i="87" s="1"/>
  <c r="AA56" i="87" s="1"/>
  <c r="AN59" i="87"/>
  <c r="F60" i="87"/>
  <c r="O60" i="87"/>
  <c r="J60" i="87"/>
  <c r="AD60" i="87"/>
  <c r="R60" i="87" s="1"/>
  <c r="AE60" i="87"/>
  <c r="S60" i="87" s="1"/>
  <c r="AF60" i="87"/>
  <c r="T60" i="87" s="1"/>
  <c r="AH61" i="87"/>
  <c r="AI60" i="87"/>
  <c r="W60" i="87" s="1"/>
  <c r="AJ60" i="87"/>
  <c r="X60" i="87" s="1"/>
  <c r="AK60" i="87"/>
  <c r="Y60" i="87" s="1"/>
  <c r="AL60" i="87"/>
  <c r="Z60" i="87" s="1"/>
  <c r="E61" i="87"/>
  <c r="P61" i="87" s="1"/>
  <c r="J61" i="87"/>
  <c r="V61" i="87" s="1"/>
  <c r="S61" i="87"/>
  <c r="T61" i="87"/>
  <c r="U61" i="87"/>
  <c r="W61" i="87"/>
  <c r="X61" i="87"/>
  <c r="Y61" i="87"/>
  <c r="Z61" i="87"/>
  <c r="AA61" i="87"/>
  <c r="AD61" i="87"/>
  <c r="R61" i="87" s="1"/>
  <c r="I62" i="87"/>
  <c r="E62" i="87" s="1"/>
  <c r="J62" i="87"/>
  <c r="R62" i="87"/>
  <c r="S62" i="87"/>
  <c r="T62" i="87"/>
  <c r="X62" i="87"/>
  <c r="Y62" i="87"/>
  <c r="Z62" i="87"/>
  <c r="AG62" i="87"/>
  <c r="AG60" i="87" s="1"/>
  <c r="AI62" i="87"/>
  <c r="W62" i="87" s="1"/>
  <c r="AM62" i="87"/>
  <c r="AH62" i="87" s="1"/>
  <c r="F63" i="87"/>
  <c r="E63" i="87" s="1"/>
  <c r="O63" i="87"/>
  <c r="J63" i="87" s="1"/>
  <c r="V63" i="87" s="1"/>
  <c r="AC66" i="87"/>
  <c r="AN66" i="87" s="1"/>
  <c r="AO66" i="87" s="1"/>
  <c r="AC64" i="87"/>
  <c r="AE63" i="87"/>
  <c r="S63" i="87" s="1"/>
  <c r="AF63" i="87"/>
  <c r="T63" i="87" s="1"/>
  <c r="AG63" i="87"/>
  <c r="U63" i="87" s="1"/>
  <c r="AH67" i="87"/>
  <c r="AH66" i="87"/>
  <c r="AH64" i="87"/>
  <c r="AH63" i="87" s="1"/>
  <c r="AJ63" i="87"/>
  <c r="X63" i="87"/>
  <c r="AK63" i="87"/>
  <c r="Y63" i="87"/>
  <c r="AL63" i="87"/>
  <c r="Z63" i="87"/>
  <c r="E64" i="87"/>
  <c r="P64" i="87" s="1"/>
  <c r="J64" i="87"/>
  <c r="K64" i="87"/>
  <c r="W64" i="87" s="1"/>
  <c r="R64" i="87"/>
  <c r="S64" i="87"/>
  <c r="T64" i="87"/>
  <c r="U64" i="87"/>
  <c r="X64" i="87"/>
  <c r="Y64" i="87"/>
  <c r="Z64" i="87"/>
  <c r="AA64" i="87"/>
  <c r="E65" i="87"/>
  <c r="P65" i="87" s="1"/>
  <c r="J65" i="87"/>
  <c r="R65" i="87"/>
  <c r="S65" i="87"/>
  <c r="T65" i="87"/>
  <c r="U65" i="87"/>
  <c r="V65" i="87"/>
  <c r="W65" i="87"/>
  <c r="X65" i="87"/>
  <c r="Y65" i="87"/>
  <c r="Z65" i="87"/>
  <c r="AA65" i="87"/>
  <c r="AC65" i="87"/>
  <c r="AN65" i="87" s="1"/>
  <c r="AO65" i="87" s="1"/>
  <c r="AH65" i="87"/>
  <c r="E66" i="87"/>
  <c r="J66" i="87"/>
  <c r="P66" i="87" s="1"/>
  <c r="AB66" i="87" s="1"/>
  <c r="K66" i="87"/>
  <c r="R66" i="87"/>
  <c r="S66" i="87"/>
  <c r="T66" i="87"/>
  <c r="U66" i="87"/>
  <c r="W66" i="87"/>
  <c r="X66" i="87"/>
  <c r="Y66" i="87"/>
  <c r="Z66" i="87"/>
  <c r="AA66" i="87"/>
  <c r="E67" i="87"/>
  <c r="J67" i="87"/>
  <c r="P67" i="87" s="1"/>
  <c r="K67" i="87"/>
  <c r="S67" i="87"/>
  <c r="T67" i="87"/>
  <c r="U67" i="87"/>
  <c r="W67" i="87"/>
  <c r="X67" i="87"/>
  <c r="Y67" i="87"/>
  <c r="Z67" i="87"/>
  <c r="AD67" i="87"/>
  <c r="AD63" i="87" s="1"/>
  <c r="AI67" i="87"/>
  <c r="AI63" i="87" s="1"/>
  <c r="W63" i="87" s="1"/>
  <c r="AM67" i="87"/>
  <c r="AM63" i="87" s="1"/>
  <c r="AA63" i="87" s="1"/>
  <c r="F68" i="87"/>
  <c r="E68" i="87" s="1"/>
  <c r="O68" i="87"/>
  <c r="J68" i="87" s="1"/>
  <c r="V68" i="87" s="1"/>
  <c r="K68" i="87"/>
  <c r="W68" i="87" s="1"/>
  <c r="AC69" i="87"/>
  <c r="AC68" i="87" s="1"/>
  <c r="AD68" i="87"/>
  <c r="R68" i="87"/>
  <c r="AE68" i="87"/>
  <c r="S68" i="87" s="1"/>
  <c r="AF68" i="87"/>
  <c r="T68" i="87"/>
  <c r="AG68" i="87"/>
  <c r="U68" i="87"/>
  <c r="AH69" i="87"/>
  <c r="AH68" i="87" s="1"/>
  <c r="AI68" i="87"/>
  <c r="AJ68" i="87"/>
  <c r="X68" i="87" s="1"/>
  <c r="AK68" i="87"/>
  <c r="Y68" i="87" s="1"/>
  <c r="AL68" i="87"/>
  <c r="Z68" i="87" s="1"/>
  <c r="AM68" i="87"/>
  <c r="E69" i="87"/>
  <c r="P69" i="87" s="1"/>
  <c r="AB69" i="87" s="1"/>
  <c r="J69" i="87"/>
  <c r="V69" i="87" s="1"/>
  <c r="Q69" i="87"/>
  <c r="R69" i="87"/>
  <c r="S69" i="87"/>
  <c r="T69" i="87"/>
  <c r="U69" i="87"/>
  <c r="W69" i="87"/>
  <c r="X69" i="87"/>
  <c r="Y69" i="87"/>
  <c r="Z69" i="87"/>
  <c r="AA69" i="87"/>
  <c r="AN69" i="87"/>
  <c r="AO69" i="87"/>
  <c r="AC70" i="87"/>
  <c r="AD70" i="87"/>
  <c r="AE70" i="87"/>
  <c r="AF70" i="87"/>
  <c r="AG70" i="87"/>
  <c r="AH70" i="87"/>
  <c r="AI70" i="87"/>
  <c r="AM70" i="87"/>
  <c r="AN70" i="87"/>
  <c r="F79" i="87"/>
  <c r="M80" i="87"/>
  <c r="AO104" i="87"/>
  <c r="AO105" i="87"/>
  <c r="AO106" i="87"/>
  <c r="AO107" i="87"/>
  <c r="AO108" i="87"/>
  <c r="AO109" i="87"/>
  <c r="AO110" i="87"/>
  <c r="AO111" i="87"/>
  <c r="AO112" i="87"/>
  <c r="AO113" i="87"/>
  <c r="AO114" i="87"/>
  <c r="AO115" i="87"/>
  <c r="AO116" i="87"/>
  <c r="AO117" i="87"/>
  <c r="AO118" i="87"/>
  <c r="AO119" i="87"/>
  <c r="AO120" i="87"/>
  <c r="AO121" i="87"/>
  <c r="AO122" i="87"/>
  <c r="AO123" i="87"/>
  <c r="AO124" i="87"/>
  <c r="AO125" i="87"/>
  <c r="AO126" i="87"/>
  <c r="AO127" i="87"/>
  <c r="AO128" i="87"/>
  <c r="AO129" i="87"/>
  <c r="AO130" i="87"/>
  <c r="AO131" i="87"/>
  <c r="AO132" i="87"/>
  <c r="AO133" i="87"/>
  <c r="AO134" i="87"/>
  <c r="AO135" i="87"/>
  <c r="AO136" i="87"/>
  <c r="AO137" i="87"/>
  <c r="AO138" i="87"/>
  <c r="AO139" i="87"/>
  <c r="AO140" i="87"/>
  <c r="AO141" i="87"/>
  <c r="AO142" i="87"/>
  <c r="AO143" i="87"/>
  <c r="AO144" i="87"/>
  <c r="AO145" i="87"/>
  <c r="AO146" i="87"/>
  <c r="AO147" i="87"/>
  <c r="AO148" i="87"/>
  <c r="AO149" i="87"/>
  <c r="AO150" i="87"/>
  <c r="AO151" i="87"/>
  <c r="AO152" i="87"/>
  <c r="AO153" i="87"/>
  <c r="AO154" i="87"/>
  <c r="AO155" i="87"/>
  <c r="AO156" i="87"/>
  <c r="AO157" i="87"/>
  <c r="AO158" i="87"/>
  <c r="AO159" i="87"/>
  <c r="AO160" i="87"/>
  <c r="AO161" i="87"/>
  <c r="AO162" i="87"/>
  <c r="AO163" i="87"/>
  <c r="AO164" i="87"/>
  <c r="AO165" i="87"/>
  <c r="AO166" i="87"/>
  <c r="AO167" i="87"/>
  <c r="AO168" i="87"/>
  <c r="AO169" i="87"/>
  <c r="AO170" i="87"/>
  <c r="AO171" i="87"/>
  <c r="AO172" i="87"/>
  <c r="AO173" i="87"/>
  <c r="AO174" i="87"/>
  <c r="AO175" i="87"/>
  <c r="AO176" i="87"/>
  <c r="AO177" i="87"/>
  <c r="AO178" i="87"/>
  <c r="AO179" i="87"/>
  <c r="AO180" i="87"/>
  <c r="AO181" i="87"/>
  <c r="AO182" i="87"/>
  <c r="AO183" i="87"/>
  <c r="AO184" i="87"/>
  <c r="AO185" i="87"/>
  <c r="AO186" i="87"/>
  <c r="AO187" i="87"/>
  <c r="AO188" i="87"/>
  <c r="AO189" i="87"/>
  <c r="AO190" i="87"/>
  <c r="AO191" i="87"/>
  <c r="AO192" i="87"/>
  <c r="AO193" i="87"/>
  <c r="AO194" i="87"/>
  <c r="AO195" i="87"/>
  <c r="AO196" i="87"/>
  <c r="AO197" i="87"/>
  <c r="AO198" i="87"/>
  <c r="AO199" i="87"/>
  <c r="AO200" i="87"/>
  <c r="AO201" i="87"/>
  <c r="AO202" i="87"/>
  <c r="AO203" i="87"/>
  <c r="AO204" i="87"/>
  <c r="AO205" i="87"/>
  <c r="AO206" i="87"/>
  <c r="AO207" i="87"/>
  <c r="AO208" i="87"/>
  <c r="AO209" i="87"/>
  <c r="AO210" i="87"/>
  <c r="AO211" i="87"/>
  <c r="AO212" i="87"/>
  <c r="AO213" i="87"/>
  <c r="AO214" i="87"/>
  <c r="AO215" i="87"/>
  <c r="AO216" i="87"/>
  <c r="AO217" i="87"/>
  <c r="AO218" i="87"/>
  <c r="AO219" i="87"/>
  <c r="AO220" i="87"/>
  <c r="AO221" i="87"/>
  <c r="AO222" i="87"/>
  <c r="AO223" i="87"/>
  <c r="AO224" i="87"/>
  <c r="AO225" i="87"/>
  <c r="AO226" i="87"/>
  <c r="AO227" i="87"/>
  <c r="AO228" i="87"/>
  <c r="AO229" i="87"/>
  <c r="AO230" i="87"/>
  <c r="AO231" i="87"/>
  <c r="AO232" i="87"/>
  <c r="AO233" i="87"/>
  <c r="AO234" i="87"/>
  <c r="AO235" i="87"/>
  <c r="AO236" i="87"/>
  <c r="AO237" i="87"/>
  <c r="AO238" i="87"/>
  <c r="AO239" i="87"/>
  <c r="AO240" i="87"/>
  <c r="AO241" i="87"/>
  <c r="AO242" i="87"/>
  <c r="AO243" i="87"/>
  <c r="AO244" i="87"/>
  <c r="AO245" i="87"/>
  <c r="AO246" i="87"/>
  <c r="AO247" i="87"/>
  <c r="AO248" i="87"/>
  <c r="AO249" i="87"/>
  <c r="AO250" i="87"/>
  <c r="AO251" i="87"/>
  <c r="AO252" i="87"/>
  <c r="AO253" i="87"/>
  <c r="AO254" i="87"/>
  <c r="AO255" i="87"/>
  <c r="AO256" i="87"/>
  <c r="AO257" i="87"/>
  <c r="AO258" i="87"/>
  <c r="AO259" i="87"/>
  <c r="AO260" i="87"/>
  <c r="AO261" i="87"/>
  <c r="AO262" i="87"/>
  <c r="AO263" i="87"/>
  <c r="AO264" i="87"/>
  <c r="AO265" i="87"/>
  <c r="AO266" i="87"/>
  <c r="AO267" i="87"/>
  <c r="AO268" i="87"/>
  <c r="AO269" i="87"/>
  <c r="AO270" i="87"/>
  <c r="AO271" i="87"/>
  <c r="AO272" i="87"/>
  <c r="AO273" i="87"/>
  <c r="AO274" i="87"/>
  <c r="AO275" i="87"/>
  <c r="AO276" i="87"/>
  <c r="AO277" i="87"/>
  <c r="AO278" i="87"/>
  <c r="AO279" i="87"/>
  <c r="AO280" i="87"/>
  <c r="AO281" i="87"/>
  <c r="AO282" i="87"/>
  <c r="AO283" i="87"/>
  <c r="AO284" i="87"/>
  <c r="AO285" i="87"/>
  <c r="AO286" i="87"/>
  <c r="AO287" i="87"/>
  <c r="AO288" i="87"/>
  <c r="AO289" i="87"/>
  <c r="AO290" i="87"/>
  <c r="AO291" i="87"/>
  <c r="AO292" i="87"/>
  <c r="AO293" i="87"/>
  <c r="AO294" i="87"/>
  <c r="AO295" i="87"/>
  <c r="AO296" i="87"/>
  <c r="AO297" i="87"/>
  <c r="AO298" i="87"/>
  <c r="AO299" i="87"/>
  <c r="AO300" i="87"/>
  <c r="AO301" i="87"/>
  <c r="AO302" i="87"/>
  <c r="AO303" i="87"/>
  <c r="AO304" i="87"/>
  <c r="AO305" i="87"/>
  <c r="AO306" i="87"/>
  <c r="AO307" i="87"/>
  <c r="AO308" i="87"/>
  <c r="AO309" i="87"/>
  <c r="AO310" i="87"/>
  <c r="AO311" i="87"/>
  <c r="AO312" i="87"/>
  <c r="AO313" i="87"/>
  <c r="AO314" i="87"/>
  <c r="AO315" i="87"/>
  <c r="AO316" i="87"/>
  <c r="AO317" i="87"/>
  <c r="AO318" i="87"/>
  <c r="AO319" i="87"/>
  <c r="AO320" i="87"/>
  <c r="AO321" i="87"/>
  <c r="AO322" i="87"/>
  <c r="AO323" i="87"/>
  <c r="AO324" i="87"/>
  <c r="AO325" i="87"/>
  <c r="AO326" i="87"/>
  <c r="AO327" i="87"/>
  <c r="AO328" i="87"/>
  <c r="AO329" i="87"/>
  <c r="AO330" i="87"/>
  <c r="AO331" i="87"/>
  <c r="AO332" i="87"/>
  <c r="AO333" i="87"/>
  <c r="AO334" i="87"/>
  <c r="AO335" i="87"/>
  <c r="AO336" i="87"/>
  <c r="AO337" i="87"/>
  <c r="AO338" i="87"/>
  <c r="AO339" i="87"/>
  <c r="AO340" i="87"/>
  <c r="AO341" i="87"/>
  <c r="AO342" i="87"/>
  <c r="AO343" i="87"/>
  <c r="AO344" i="87"/>
  <c r="AO345" i="87"/>
  <c r="AO346" i="87"/>
  <c r="AO347" i="87"/>
  <c r="AO348" i="87"/>
  <c r="AO349" i="87"/>
  <c r="AO350" i="87"/>
  <c r="AB64" i="87" l="1"/>
  <c r="V56" i="87"/>
  <c r="V49" i="87"/>
  <c r="AB37" i="87"/>
  <c r="V62" i="87"/>
  <c r="AH60" i="87"/>
  <c r="V60" i="87"/>
  <c r="AB65" i="87"/>
  <c r="Q56" i="87"/>
  <c r="P56" i="87"/>
  <c r="AB56" i="87" s="1"/>
  <c r="P39" i="87"/>
  <c r="AB39" i="87" s="1"/>
  <c r="V39" i="87"/>
  <c r="AB35" i="87"/>
  <c r="AN68" i="87"/>
  <c r="AO68" i="87"/>
  <c r="AN55" i="87"/>
  <c r="AO55" i="87" s="1"/>
  <c r="P55" i="87"/>
  <c r="AB55" i="87" s="1"/>
  <c r="Q55" i="87"/>
  <c r="Q33" i="87"/>
  <c r="P33" i="87"/>
  <c r="P62" i="87"/>
  <c r="AO43" i="87"/>
  <c r="AN43" i="87"/>
  <c r="R32" i="87"/>
  <c r="P68" i="87"/>
  <c r="AB68" i="87" s="1"/>
  <c r="Q68" i="87"/>
  <c r="P63" i="87"/>
  <c r="P54" i="87"/>
  <c r="AB54" i="87" s="1"/>
  <c r="Q54" i="87"/>
  <c r="AO37" i="87"/>
  <c r="R67" i="87"/>
  <c r="Q66" i="87"/>
  <c r="AO64" i="87"/>
  <c r="R63" i="87"/>
  <c r="AC67" i="87"/>
  <c r="AA62" i="87"/>
  <c r="U62" i="87"/>
  <c r="AC61" i="87"/>
  <c r="E59" i="87"/>
  <c r="Q57" i="87"/>
  <c r="AI56" i="87"/>
  <c r="W56" i="87" s="1"/>
  <c r="AD56" i="87"/>
  <c r="R56" i="87" s="1"/>
  <c r="AA53" i="87"/>
  <c r="I52" i="87"/>
  <c r="Q34" i="87"/>
  <c r="AF32" i="87"/>
  <c r="T32" i="87" s="1"/>
  <c r="AD32" i="87"/>
  <c r="I32" i="87"/>
  <c r="U32" i="87" s="1"/>
  <c r="P49" i="87"/>
  <c r="V67" i="87"/>
  <c r="V66" i="87"/>
  <c r="Q64" i="87"/>
  <c r="AM60" i="87"/>
  <c r="AA60" i="87" s="1"/>
  <c r="AC62" i="87"/>
  <c r="I60" i="87"/>
  <c r="AO58" i="87"/>
  <c r="U55" i="87"/>
  <c r="AH53" i="87"/>
  <c r="AO39" i="87"/>
  <c r="AA68" i="87"/>
  <c r="AA67" i="87"/>
  <c r="Q65" i="87"/>
  <c r="AN64" i="87"/>
  <c r="V64" i="87"/>
  <c r="AO59" i="87"/>
  <c r="Q58" i="87"/>
  <c r="AO51" i="87"/>
  <c r="J43" i="87"/>
  <c r="V43" i="87" s="1"/>
  <c r="E43" i="87"/>
  <c r="J41" i="87"/>
  <c r="P41" i="87" s="1"/>
  <c r="Z33" i="87"/>
  <c r="AJ32" i="87"/>
  <c r="X32" i="87" s="1"/>
  <c r="V51" i="87"/>
  <c r="AN37" i="87"/>
  <c r="AH33" i="87"/>
  <c r="V33" i="87" s="1"/>
  <c r="AA59" i="87"/>
  <c r="W53" i="87"/>
  <c r="AN51" i="87"/>
  <c r="V38" i="87"/>
  <c r="P59" i="87" l="1"/>
  <c r="AB59" i="87" s="1"/>
  <c r="Q59" i="87"/>
  <c r="AN49" i="87"/>
  <c r="AB49" i="87" s="1"/>
  <c r="AB51" i="87"/>
  <c r="E60" i="87"/>
  <c r="U60" i="87"/>
  <c r="U52" i="87"/>
  <c r="E52" i="87"/>
  <c r="P43" i="87"/>
  <c r="AB43" i="87" s="1"/>
  <c r="Q43" i="87"/>
  <c r="AN53" i="87"/>
  <c r="V53" i="87"/>
  <c r="AH52" i="87"/>
  <c r="AC63" i="87"/>
  <c r="AN67" i="87"/>
  <c r="AB67" i="87" s="1"/>
  <c r="Q67" i="87"/>
  <c r="AO61" i="87"/>
  <c r="AC60" i="87"/>
  <c r="Q61" i="87"/>
  <c r="AN61" i="87"/>
  <c r="AB61" i="87" s="1"/>
  <c r="AN62" i="87"/>
  <c r="AB62" i="87" s="1"/>
  <c r="AO62" i="87"/>
  <c r="AB33" i="87"/>
  <c r="AO33" i="87"/>
  <c r="AH32" i="87"/>
  <c r="AN33" i="87"/>
  <c r="E32" i="87"/>
  <c r="Q62" i="87"/>
  <c r="AN32" i="87" l="1"/>
  <c r="V32" i="87"/>
  <c r="AN52" i="87"/>
  <c r="AO52" i="87" s="1"/>
  <c r="AB53" i="87"/>
  <c r="Q60" i="87"/>
  <c r="P60" i="87"/>
  <c r="AN60" i="87"/>
  <c r="AO60" i="87"/>
  <c r="AO67" i="87"/>
  <c r="AN63" i="87"/>
  <c r="AB63" i="87" s="1"/>
  <c r="AO63" i="87"/>
  <c r="Q63" i="87"/>
  <c r="V52" i="87"/>
  <c r="P52" i="87"/>
  <c r="AB52" i="87" s="1"/>
  <c r="Q52" i="87"/>
  <c r="Q32" i="87"/>
  <c r="P32" i="87"/>
  <c r="AO53" i="87"/>
  <c r="AB32" i="87" l="1"/>
  <c r="AB60" i="87"/>
</calcChain>
</file>

<file path=xl/sharedStrings.xml><?xml version="1.0" encoding="utf-8"?>
<sst xmlns="http://schemas.openxmlformats.org/spreadsheetml/2006/main" count="187" uniqueCount="116">
  <si>
    <t>Зміни</t>
  </si>
  <si>
    <t>2500000</t>
  </si>
  <si>
    <t>2600000</t>
  </si>
  <si>
    <t>2617361</t>
  </si>
  <si>
    <t>Інші заходи, пов"язані з економічною діяльністю</t>
  </si>
  <si>
    <t>РАЗОМ</t>
  </si>
  <si>
    <t>Заходи запобігання та ліквідації надзвичайних ситуацій та наслідків стихійного лиха</t>
  </si>
  <si>
    <t xml:space="preserve">Субвенція з місцевого бюджету державному бюджету </t>
  </si>
  <si>
    <t xml:space="preserve">Співфінансування інвестиційних проектів, що реалізуються за рахунок коштів державного фонду регіонального розвитку </t>
  </si>
  <si>
    <t>Управління туризму та курортів</t>
  </si>
  <si>
    <t xml:space="preserve">у тому числі на утримання: </t>
  </si>
  <si>
    <t>апарату обласної ради</t>
  </si>
  <si>
    <t>Департамент фінансів</t>
  </si>
  <si>
    <t>2317693</t>
  </si>
  <si>
    <t>2517630</t>
  </si>
  <si>
    <t>7630</t>
  </si>
  <si>
    <t>0470 (180410)</t>
  </si>
  <si>
    <t>Реалізація програм і заходів в галузі зовнішньоекономічної діяльності</t>
  </si>
  <si>
    <t>2617622</t>
  </si>
  <si>
    <t>7622</t>
  </si>
  <si>
    <t>2919770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</si>
  <si>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</si>
  <si>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Департамент комунікацій та внутрішньої політики</t>
  </si>
  <si>
    <t>01</t>
  </si>
  <si>
    <t>Інші субвенції з місцевого бюджету</t>
  </si>
  <si>
    <t xml:space="preserve">з них: </t>
  </si>
  <si>
    <t>Облдержадміністрація</t>
  </si>
  <si>
    <t>0200000</t>
  </si>
  <si>
    <t>0490</t>
  </si>
  <si>
    <t>0111 (010116)</t>
  </si>
  <si>
    <t>Інші заходи, пов´язані з економічною діяльністю</t>
  </si>
  <si>
    <t>грн.</t>
  </si>
  <si>
    <t>0490 (180410)</t>
  </si>
  <si>
    <t>2717693</t>
  </si>
  <si>
    <t>7693</t>
  </si>
  <si>
    <t>7680</t>
  </si>
  <si>
    <t>0117680</t>
  </si>
  <si>
    <t>Усього</t>
  </si>
  <si>
    <t xml:space="preserve"> комунальні послуги та енергоносії</t>
  </si>
  <si>
    <t>0100000</t>
  </si>
  <si>
    <t>з них: на виконання заходів з внутрішньої політики</t>
  </si>
  <si>
    <t>Загальний фонд</t>
  </si>
  <si>
    <t>9800</t>
  </si>
  <si>
    <t>7670</t>
  </si>
  <si>
    <t>8110</t>
  </si>
  <si>
    <t>0320 (210105)</t>
  </si>
  <si>
    <t>Субвенція з місцевого бюджету державному бюджету на виконання програм соціально-економічного розвитку регіонів</t>
  </si>
  <si>
    <t>Департамент міжнародної технічної допомоги та міжнародного співробітництва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</si>
  <si>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</si>
  <si>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</si>
  <si>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0180 (250344)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</si>
  <si>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</si>
  <si>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управління майном спільної власності</t>
  </si>
  <si>
    <t>2619770</t>
  </si>
  <si>
    <t>0490 (250404)</t>
  </si>
  <si>
    <t>9770</t>
  </si>
  <si>
    <t>0210180</t>
  </si>
  <si>
    <t>0110150</t>
  </si>
  <si>
    <t>0150</t>
  </si>
  <si>
    <t>2900000</t>
  </si>
  <si>
    <t>29</t>
  </si>
  <si>
    <t>2700000</t>
  </si>
  <si>
    <t>27</t>
  </si>
  <si>
    <t>3700000</t>
  </si>
  <si>
    <t>37</t>
  </si>
  <si>
    <t>2300000</t>
  </si>
  <si>
    <t>23</t>
  </si>
  <si>
    <t>оплата праці</t>
  </si>
  <si>
    <t>Марта  ЛИТВИНЮК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</si>
  <si>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</si>
  <si>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</si>
  <si>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</si>
  <si>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</si>
  <si>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Реалізація програм і заходів в галузі туризму та курортів</t>
  </si>
  <si>
    <t>2519800</t>
  </si>
  <si>
    <t>Обласна рада</t>
  </si>
  <si>
    <t>0180 (250380)</t>
  </si>
  <si>
    <t>Інша діяльність у сфері державного управління</t>
  </si>
  <si>
    <t>7361</t>
  </si>
  <si>
    <t>у тому числі: бюджет розвитку</t>
  </si>
  <si>
    <t>0180</t>
  </si>
  <si>
    <t>Департамент з питань цивільного захисту</t>
  </si>
  <si>
    <t>Внески до статутного капіталу суб’єктів господарювання</t>
  </si>
  <si>
    <t>Департамент економічної політики</t>
  </si>
  <si>
    <t>Членські внески до асоціацій органів місцевого самоврядування</t>
  </si>
  <si>
    <t>0110180</t>
  </si>
  <si>
    <t>0133 (250404)</t>
  </si>
  <si>
    <t>25</t>
  </si>
  <si>
    <t>26</t>
  </si>
  <si>
    <t>2000000</t>
  </si>
  <si>
    <t>20</t>
  </si>
  <si>
    <t>02</t>
  </si>
  <si>
    <t>Управління з питань цифрового розвитку</t>
  </si>
  <si>
    <t>2019800</t>
  </si>
  <si>
    <t>2317670</t>
  </si>
  <si>
    <t xml:space="preserve"> (180409)</t>
  </si>
  <si>
    <t>2017530</t>
  </si>
  <si>
    <t>7530</t>
  </si>
  <si>
    <t>Інші хаходи у сфері зв'язку, телекомунікації та інформатики</t>
  </si>
  <si>
    <t>2019770</t>
  </si>
  <si>
    <t>0117693</t>
  </si>
  <si>
    <t>Розподіл видатків обласного бюджету на 2023 рік</t>
  </si>
  <si>
    <t>1500000</t>
  </si>
  <si>
    <t>15</t>
  </si>
  <si>
    <t>Управління капітального будівництва</t>
  </si>
  <si>
    <t>1517330</t>
  </si>
  <si>
    <t>7330</t>
  </si>
  <si>
    <t>Будівництво інших об'єктів комунальної власності</t>
  </si>
  <si>
    <t>до розпорядження начальника</t>
  </si>
  <si>
    <t>обласної військової адміністрації</t>
  </si>
  <si>
    <t>"Про обласний бюджет Львівської області на 2023 рік"</t>
  </si>
  <si>
    <t>грн</t>
  </si>
  <si>
    <t>Зміни в додаток 3 до розпорядження начальника обласної військової адміністрації від 30.11.2022 № 651/0/5-22ВА</t>
  </si>
  <si>
    <t>(код бюджету)</t>
  </si>
  <si>
    <t>Додаток 2</t>
  </si>
  <si>
    <t xml:space="preserve">_______№___________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</si>
</sst>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1" formatCode="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</numFmts>
  <fonts count="96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2"/>
      <color indexed="5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b/>
      <sz val="10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0"/>
      <name val="Times New Roman Cyr"/>
      <charset val="204"/>
    </font>
    <font>
      <b/>
      <sz val="13.5"/>
      <name val="Times New Roman Cyr"/>
      <charset val="204"/>
    </font>
    <font>
      <sz val="13.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3.5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b/>
      <sz val="10"/>
      <color indexed="9"/>
      <name val="Times New Roman Cyr"/>
      <charset val="204"/>
    </font>
    <font>
      <b/>
      <sz val="10"/>
      <color indexed="57"/>
      <name val="Times New Roman Cyr"/>
      <charset val="204"/>
    </font>
    <font>
      <sz val="13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8"/>
      <color indexed="57"/>
      <name val="Times New Roman Cyr"/>
      <charset val="204"/>
    </font>
    <font>
      <sz val="1"/>
      <color indexed="8"/>
      <name val="Courier"/>
    </font>
    <font>
      <sz val="12"/>
      <color indexed="9"/>
      <name val="Times New Roman Cyr"/>
      <family val="1"/>
      <charset val="204"/>
    </font>
    <font>
      <sz val="1"/>
      <color indexed="8"/>
      <name val="Courier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b/>
      <sz val="16"/>
      <name val="Times New Roman Cyr"/>
      <charset val="204"/>
    </font>
    <font>
      <b/>
      <sz val="10"/>
      <name val="Arial"/>
      <family val="2"/>
      <charset val="204"/>
    </font>
    <font>
      <b/>
      <sz val="10"/>
      <name val="Arial"/>
      <charset val="204"/>
    </font>
    <font>
      <sz val="18"/>
      <name val="Times New Roman CYR"/>
      <charset val="204"/>
    </font>
    <font>
      <sz val="16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 CYR"/>
      <charset val="204"/>
    </font>
    <font>
      <sz val="11"/>
      <color indexed="8"/>
      <name val="Times New Roman"/>
      <family val="1"/>
      <charset val="204"/>
    </font>
    <font>
      <sz val="1"/>
      <color indexed="8"/>
      <name val="Courie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48">
    <xf numFmtId="0" fontId="0" fillId="0" borderId="0"/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1">
      <protection locked="0"/>
    </xf>
    <xf numFmtId="0" fontId="12" fillId="0" borderId="0"/>
    <xf numFmtId="0" fontId="12" fillId="0" borderId="0"/>
    <xf numFmtId="0" fontId="9" fillId="0" borderId="0"/>
    <xf numFmtId="0" fontId="82" fillId="0" borderId="0">
      <protection locked="0"/>
    </xf>
    <xf numFmtId="0" fontId="82" fillId="0" borderId="1">
      <protection locked="0"/>
    </xf>
    <xf numFmtId="0" fontId="82" fillId="0" borderId="0">
      <protection locked="0"/>
    </xf>
    <xf numFmtId="0" fontId="82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84" fillId="0" borderId="0">
      <protection locked="0"/>
    </xf>
    <xf numFmtId="0" fontId="84" fillId="0" borderId="1">
      <protection locked="0"/>
    </xf>
    <xf numFmtId="0" fontId="84" fillId="0" borderId="0">
      <protection locked="0"/>
    </xf>
    <xf numFmtId="0" fontId="84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84" fillId="0" borderId="0">
      <protection locked="0"/>
    </xf>
    <xf numFmtId="0" fontId="84" fillId="0" borderId="1">
      <protection locked="0"/>
    </xf>
    <xf numFmtId="0" fontId="84" fillId="0" borderId="0">
      <protection locked="0"/>
    </xf>
    <xf numFmtId="0" fontId="84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95" fillId="0" borderId="0">
      <protection locked="0"/>
    </xf>
    <xf numFmtId="0" fontId="95" fillId="0" borderId="1">
      <protection locked="0"/>
    </xf>
    <xf numFmtId="0" fontId="95" fillId="0" borderId="0">
      <protection locked="0"/>
    </xf>
    <xf numFmtId="0" fontId="95" fillId="0" borderId="0">
      <protection locked="0"/>
    </xf>
    <xf numFmtId="0" fontId="10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1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2" borderId="0" applyNumberFormat="0" applyBorder="0" applyAlignment="0" applyProtection="0"/>
    <xf numFmtId="0" fontId="62" fillId="3" borderId="0" applyNumberFormat="0" applyBorder="0" applyAlignment="0" applyProtection="0"/>
    <xf numFmtId="0" fontId="62" fillId="4" borderId="0" applyNumberFormat="0" applyBorder="0" applyAlignment="0" applyProtection="0"/>
    <xf numFmtId="0" fontId="62" fillId="5" borderId="0" applyNumberFormat="0" applyBorder="0" applyAlignment="0" applyProtection="0"/>
    <xf numFmtId="0" fontId="62" fillId="6" borderId="0" applyNumberFormat="0" applyBorder="0" applyAlignment="0" applyProtection="0"/>
    <xf numFmtId="0" fontId="62" fillId="7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8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5" borderId="0" applyNumberFormat="0" applyBorder="0" applyAlignment="0" applyProtection="0"/>
    <xf numFmtId="0" fontId="62" fillId="8" borderId="0" applyNumberFormat="0" applyBorder="0" applyAlignment="0" applyProtection="0"/>
    <xf numFmtId="0" fontId="62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198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9" fontId="15" fillId="0" borderId="0"/>
    <xf numFmtId="4" fontId="16" fillId="0" borderId="0" applyFill="0" applyBorder="0" applyProtection="0">
      <alignment horizontal="right"/>
    </xf>
    <xf numFmtId="3" fontId="16" fillId="0" borderId="0" applyFill="0" applyBorder="0" applyProtection="0"/>
    <xf numFmtId="4" fontId="16" fillId="0" borderId="0"/>
    <xf numFmtId="3" fontId="16" fillId="0" borderId="0"/>
    <xf numFmtId="193" fontId="17" fillId="0" borderId="0" applyFont="0" applyFill="0" applyBorder="0" applyAlignment="0" applyProtection="0"/>
    <xf numFmtId="195" fontId="17" fillId="0" borderId="0" applyFont="0" applyFill="0" applyBorder="0" applyAlignment="0" applyProtection="0"/>
    <xf numFmtId="192" fontId="17" fillId="0" borderId="0" applyFont="0" applyFill="0" applyBorder="0" applyAlignment="0" applyProtection="0"/>
    <xf numFmtId="194" fontId="17" fillId="0" borderId="0" applyFont="0" applyFill="0" applyBorder="0" applyAlignment="0" applyProtection="0"/>
    <xf numFmtId="16" fontId="15" fillId="0" borderId="0"/>
    <xf numFmtId="200" fontId="14" fillId="0" borderId="0" applyFont="0" applyFill="0" applyBorder="0" applyAlignment="0" applyProtection="0"/>
    <xf numFmtId="201" fontId="14" fillId="0" borderId="0" applyFont="0" applyFill="0" applyBorder="0" applyAlignment="0" applyProtection="0"/>
    <xf numFmtId="202" fontId="18" fillId="16" borderId="0"/>
    <xf numFmtId="0" fontId="19" fillId="17" borderId="0"/>
    <xf numFmtId="202" fontId="20" fillId="0" borderId="0"/>
    <xf numFmtId="0" fontId="14" fillId="0" borderId="0"/>
    <xf numFmtId="10" fontId="16" fillId="18" borderId="0" applyFill="0" applyBorder="0" applyProtection="0">
      <alignment horizontal="center"/>
    </xf>
    <xf numFmtId="10" fontId="16" fillId="0" borderId="0"/>
    <xf numFmtId="10" fontId="21" fillId="18" borderId="0" applyFill="0" applyBorder="0" applyProtection="0">
      <alignment horizontal="center"/>
    </xf>
    <xf numFmtId="0" fontId="16" fillId="0" borderId="0"/>
    <xf numFmtId="0" fontId="17" fillId="0" borderId="0"/>
    <xf numFmtId="0" fontId="9" fillId="0" borderId="0"/>
    <xf numFmtId="0" fontId="14" fillId="0" borderId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0" fontId="15" fillId="0" borderId="0">
      <alignment horizontal="center"/>
    </xf>
    <xf numFmtId="0" fontId="22" fillId="18" borderId="0"/>
    <xf numFmtId="196" fontId="14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63" fillId="19" borderId="0" applyNumberFormat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22" borderId="0" applyNumberFormat="0" applyBorder="0" applyAlignment="0" applyProtection="0"/>
    <xf numFmtId="0" fontId="63" fillId="19" borderId="0" applyNumberFormat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22" borderId="0" applyNumberFormat="0" applyBorder="0" applyAlignment="0" applyProtection="0"/>
    <xf numFmtId="0" fontId="64" fillId="7" borderId="2" applyNumberFormat="0" applyAlignment="0" applyProtection="0"/>
    <xf numFmtId="0" fontId="64" fillId="7" borderId="2" applyNumberFormat="0" applyAlignment="0" applyProtection="0"/>
    <xf numFmtId="0" fontId="76" fillId="18" borderId="3" applyNumberFormat="0" applyAlignment="0" applyProtection="0"/>
    <xf numFmtId="0" fontId="73" fillId="18" borderId="2" applyNumberFormat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6" fillId="0" borderId="4" applyNumberFormat="0" applyFill="0" applyAlignment="0" applyProtection="0"/>
    <xf numFmtId="0" fontId="67" fillId="0" borderId="5" applyNumberFormat="0" applyFill="0" applyAlignment="0" applyProtection="0"/>
    <xf numFmtId="0" fontId="68" fillId="0" borderId="6" applyNumberFormat="0" applyFill="0" applyAlignment="0" applyProtection="0"/>
    <xf numFmtId="0" fontId="68" fillId="0" borderId="0" applyNumberFormat="0" applyFill="0" applyBorder="0" applyAlignment="0" applyProtection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69" fillId="0" borderId="7" applyNumberFormat="0" applyFill="0" applyAlignment="0" applyProtection="0"/>
    <xf numFmtId="0" fontId="74" fillId="0" borderId="8" applyNumberFormat="0" applyFill="0" applyAlignment="0" applyProtection="0"/>
    <xf numFmtId="0" fontId="70" fillId="23" borderId="9" applyNumberFormat="0" applyAlignment="0" applyProtection="0"/>
    <xf numFmtId="0" fontId="70" fillId="23" borderId="9" applyNumberFormat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3" fillId="18" borderId="2" applyNumberFormat="0" applyAlignment="0" applyProtection="0"/>
    <xf numFmtId="0" fontId="1" fillId="0" borderId="0"/>
    <xf numFmtId="0" fontId="17" fillId="0" borderId="0"/>
    <xf numFmtId="0" fontId="74" fillId="0" borderId="8" applyNumberFormat="0" applyFill="0" applyAlignment="0" applyProtection="0"/>
    <xf numFmtId="0" fontId="75" fillId="3" borderId="0" applyNumberFormat="0" applyBorder="0" applyAlignment="0" applyProtection="0"/>
    <xf numFmtId="0" fontId="75" fillId="3" borderId="0" applyNumberFormat="0" applyBorder="0" applyAlignment="0" applyProtection="0"/>
    <xf numFmtId="0" fontId="78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62" fillId="25" borderId="10" applyNumberFormat="0" applyFont="0" applyAlignment="0" applyProtection="0"/>
    <xf numFmtId="0" fontId="62" fillId="25" borderId="10" applyNumberFormat="0" applyFont="0" applyAlignment="0" applyProtection="0"/>
    <xf numFmtId="0" fontId="76" fillId="18" borderId="3" applyNumberFormat="0" applyAlignment="0" applyProtection="0"/>
    <xf numFmtId="0" fontId="69" fillId="0" borderId="7" applyNumberFormat="0" applyFill="0" applyAlignment="0" applyProtection="0"/>
    <xf numFmtId="0" fontId="72" fillId="24" borderId="0" applyNumberFormat="0" applyBorder="0" applyAlignment="0" applyProtection="0"/>
    <xf numFmtId="0" fontId="12" fillId="0" borderId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93" fontId="79" fillId="0" borderId="0" applyFont="0" applyFill="0" applyBorder="0" applyAlignment="0" applyProtection="0"/>
    <xf numFmtId="195" fontId="79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65" fillId="4" borderId="0" applyNumberFormat="0" applyBorder="0" applyAlignment="0" applyProtection="0"/>
    <xf numFmtId="0" fontId="10" fillId="0" borderId="0">
      <protection locked="0"/>
    </xf>
  </cellStyleXfs>
  <cellXfs count="253">
    <xf numFmtId="0" fontId="0" fillId="0" borderId="0" xfId="0"/>
    <xf numFmtId="0" fontId="3" fillId="26" borderId="0" xfId="0" applyFont="1" applyFill="1"/>
    <xf numFmtId="0" fontId="28" fillId="26" borderId="0" xfId="0" applyFont="1" applyFill="1"/>
    <xf numFmtId="0" fontId="3" fillId="26" borderId="0" xfId="0" applyFont="1" applyFill="1" applyAlignment="1">
      <alignment vertical="top" wrapText="1"/>
    </xf>
    <xf numFmtId="0" fontId="28" fillId="26" borderId="0" xfId="0" applyFont="1" applyFill="1" applyBorder="1"/>
    <xf numFmtId="0" fontId="8" fillId="26" borderId="0" xfId="0" applyFont="1" applyFill="1" applyBorder="1"/>
    <xf numFmtId="0" fontId="3" fillId="26" borderId="0" xfId="0" applyFont="1" applyFill="1" applyBorder="1"/>
    <xf numFmtId="190" fontId="26" fillId="26" borderId="0" xfId="0" applyNumberFormat="1" applyFont="1" applyFill="1" applyBorder="1"/>
    <xf numFmtId="0" fontId="32" fillId="26" borderId="0" xfId="0" applyFont="1" applyFill="1" applyBorder="1"/>
    <xf numFmtId="0" fontId="32" fillId="26" borderId="0" xfId="0" applyFont="1" applyFill="1"/>
    <xf numFmtId="0" fontId="34" fillId="26" borderId="0" xfId="0" applyFont="1" applyFill="1" applyBorder="1"/>
    <xf numFmtId="0" fontId="34" fillId="26" borderId="0" xfId="0" applyFont="1" applyFill="1" applyBorder="1" applyAlignment="1">
      <alignment wrapText="1"/>
    </xf>
    <xf numFmtId="0" fontId="34" fillId="26" borderId="0" xfId="0" applyFont="1" applyFill="1" applyBorder="1" applyAlignment="1"/>
    <xf numFmtId="0" fontId="35" fillId="26" borderId="0" xfId="0" applyFont="1" applyFill="1" applyBorder="1"/>
    <xf numFmtId="0" fontId="34" fillId="26" borderId="0" xfId="0" applyFont="1" applyFill="1"/>
    <xf numFmtId="0" fontId="34" fillId="26" borderId="0" xfId="0" applyFont="1" applyFill="1" applyBorder="1" applyAlignment="1">
      <alignment horizontal="center"/>
    </xf>
    <xf numFmtId="190" fontId="35" fillId="26" borderId="0" xfId="0" applyNumberFormat="1" applyFont="1" applyFill="1" applyBorder="1"/>
    <xf numFmtId="190" fontId="34" fillId="26" borderId="0" xfId="0" applyNumberFormat="1" applyFont="1" applyFill="1" applyBorder="1" applyAlignment="1"/>
    <xf numFmtId="190" fontId="36" fillId="26" borderId="0" xfId="0" applyNumberFormat="1" applyFont="1" applyFill="1" applyBorder="1"/>
    <xf numFmtId="0" fontId="37" fillId="26" borderId="0" xfId="0" applyFont="1" applyFill="1" applyBorder="1"/>
    <xf numFmtId="190" fontId="38" fillId="26" borderId="0" xfId="0" applyNumberFormat="1" applyFont="1" applyFill="1" applyBorder="1" applyAlignment="1">
      <alignment horizontal="center"/>
    </xf>
    <xf numFmtId="190" fontId="38" fillId="26" borderId="0" xfId="0" applyNumberFormat="1" applyFont="1" applyFill="1" applyBorder="1"/>
    <xf numFmtId="0" fontId="35" fillId="26" borderId="0" xfId="0" applyFont="1" applyFill="1" applyBorder="1" applyAlignment="1">
      <alignment horizontal="center"/>
    </xf>
    <xf numFmtId="190" fontId="39" fillId="26" borderId="0" xfId="0" applyNumberFormat="1" applyFont="1" applyFill="1" applyBorder="1"/>
    <xf numFmtId="2" fontId="40" fillId="26" borderId="0" xfId="0" applyNumberFormat="1" applyFont="1" applyFill="1" applyBorder="1" applyAlignment="1">
      <alignment horizontal="center"/>
    </xf>
    <xf numFmtId="0" fontId="40" fillId="26" borderId="0" xfId="0" applyFont="1" applyFill="1" applyBorder="1" applyAlignment="1">
      <alignment horizontal="center"/>
    </xf>
    <xf numFmtId="0" fontId="38" fillId="26" borderId="0" xfId="0" applyFont="1" applyFill="1" applyBorder="1"/>
    <xf numFmtId="0" fontId="41" fillId="26" borderId="0" xfId="0" applyFont="1" applyFill="1" applyBorder="1" applyAlignment="1">
      <alignment horizontal="center"/>
    </xf>
    <xf numFmtId="190" fontId="37" fillId="26" borderId="0" xfId="0" applyNumberFormat="1" applyFont="1" applyFill="1" applyBorder="1"/>
    <xf numFmtId="0" fontId="43" fillId="26" borderId="0" xfId="0" applyFont="1" applyFill="1" applyBorder="1" applyAlignment="1">
      <alignment horizontal="center" vertical="top" wrapText="1"/>
    </xf>
    <xf numFmtId="0" fontId="34" fillId="26" borderId="0" xfId="0" applyFont="1" applyFill="1" applyBorder="1" applyAlignment="1">
      <alignment horizontal="center" vertical="top" wrapText="1"/>
    </xf>
    <xf numFmtId="190" fontId="34" fillId="26" borderId="0" xfId="0" applyNumberFormat="1" applyFont="1" applyFill="1" applyBorder="1" applyAlignment="1">
      <alignment vertical="top" wrapText="1"/>
    </xf>
    <xf numFmtId="190" fontId="35" fillId="26" borderId="0" xfId="0" applyNumberFormat="1" applyFont="1" applyFill="1" applyBorder="1" applyAlignment="1">
      <alignment vertical="center" wrapText="1"/>
    </xf>
    <xf numFmtId="190" fontId="35" fillId="26" borderId="0" xfId="0" applyNumberFormat="1" applyFont="1" applyFill="1" applyBorder="1" applyAlignment="1">
      <alignment vertical="top" wrapText="1"/>
    </xf>
    <xf numFmtId="0" fontId="44" fillId="26" borderId="0" xfId="0" applyFont="1" applyFill="1"/>
    <xf numFmtId="0" fontId="44" fillId="26" borderId="0" xfId="0" applyFont="1" applyFill="1" applyBorder="1"/>
    <xf numFmtId="190" fontId="44" fillId="26" borderId="0" xfId="0" applyNumberFormat="1" applyFont="1" applyFill="1" applyBorder="1"/>
    <xf numFmtId="0" fontId="29" fillId="26" borderId="0" xfId="0" applyFont="1" applyFill="1" applyAlignment="1">
      <alignment horizontal="center" vertical="center"/>
    </xf>
    <xf numFmtId="0" fontId="35" fillId="26" borderId="0" xfId="0" applyFont="1" applyFill="1" applyBorder="1" applyAlignment="1">
      <alignment horizontal="center" vertical="center"/>
    </xf>
    <xf numFmtId="0" fontId="29" fillId="26" borderId="0" xfId="0" applyFont="1" applyFill="1" applyBorder="1" applyAlignment="1">
      <alignment horizontal="center" vertical="center"/>
    </xf>
    <xf numFmtId="0" fontId="34" fillId="26" borderId="0" xfId="0" applyFont="1" applyFill="1" applyBorder="1" applyAlignment="1">
      <alignment vertical="center"/>
    </xf>
    <xf numFmtId="0" fontId="43" fillId="26" borderId="0" xfId="0" applyFont="1" applyFill="1" applyBorder="1" applyAlignment="1">
      <alignment horizontal="center" vertical="center" wrapText="1"/>
    </xf>
    <xf numFmtId="0" fontId="28" fillId="26" borderId="0" xfId="0" applyFont="1" applyFill="1" applyBorder="1" applyAlignment="1">
      <alignment vertical="center"/>
    </xf>
    <xf numFmtId="0" fontId="28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190" fontId="34" fillId="26" borderId="0" xfId="0" applyNumberFormat="1" applyFont="1" applyFill="1" applyBorder="1" applyAlignment="1">
      <alignment vertical="center" wrapText="1"/>
    </xf>
    <xf numFmtId="0" fontId="34" fillId="26" borderId="0" xfId="0" applyFont="1" applyFill="1" applyBorder="1" applyAlignment="1">
      <alignment vertical="center" wrapText="1"/>
    </xf>
    <xf numFmtId="0" fontId="35" fillId="26" borderId="0" xfId="0" applyFont="1" applyFill="1" applyBorder="1" applyAlignment="1">
      <alignment vertical="center" wrapText="1"/>
    </xf>
    <xf numFmtId="0" fontId="3" fillId="26" borderId="0" xfId="0" applyFont="1" applyFill="1" applyBorder="1" applyAlignment="1">
      <alignment horizontal="centerContinuous" vertical="center" wrapText="1"/>
    </xf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190" fontId="3" fillId="26" borderId="0" xfId="0" applyNumberFormat="1" applyFont="1" applyFill="1" applyBorder="1" applyAlignment="1">
      <alignment vertical="top" wrapText="1"/>
    </xf>
    <xf numFmtId="190" fontId="8" fillId="26" borderId="0" xfId="0" applyNumberFormat="1" applyFont="1" applyFill="1" applyBorder="1" applyAlignment="1">
      <alignment horizontal="center" vertical="center" wrapText="1"/>
    </xf>
    <xf numFmtId="0" fontId="7" fillId="26" borderId="0" xfId="0" applyFont="1" applyFill="1" applyBorder="1" applyAlignment="1">
      <alignment horizontal="left" indent="2"/>
    </xf>
    <xf numFmtId="0" fontId="47" fillId="26" borderId="0" xfId="0" applyFont="1" applyFill="1" applyBorder="1" applyAlignment="1">
      <alignment horizontal="left" vertical="justify"/>
    </xf>
    <xf numFmtId="0" fontId="3" fillId="26" borderId="0" xfId="0" applyFont="1" applyFill="1" applyBorder="1" applyAlignment="1"/>
    <xf numFmtId="0" fontId="5" fillId="26" borderId="0" xfId="0" applyFont="1" applyFill="1" applyBorder="1"/>
    <xf numFmtId="0" fontId="5" fillId="26" borderId="0" xfId="0" applyFont="1" applyFill="1" applyBorder="1" applyAlignment="1">
      <alignment vertical="center" wrapText="1"/>
    </xf>
    <xf numFmtId="190" fontId="23" fillId="26" borderId="0" xfId="0" applyNumberFormat="1" applyFont="1" applyFill="1" applyBorder="1" applyAlignment="1">
      <alignment horizontal="center"/>
    </xf>
    <xf numFmtId="190" fontId="3" fillId="26" borderId="0" xfId="0" applyNumberFormat="1" applyFont="1" applyFill="1" applyBorder="1" applyAlignment="1">
      <alignment horizontal="centerContinuous" vertical="center" wrapText="1"/>
    </xf>
    <xf numFmtId="190" fontId="3" fillId="26" borderId="0" xfId="0" applyNumberFormat="1" applyFont="1" applyFill="1" applyBorder="1" applyAlignment="1">
      <alignment horizontal="center" vertical="center" wrapText="1"/>
    </xf>
    <xf numFmtId="190" fontId="3" fillId="26" borderId="0" xfId="0" applyNumberFormat="1" applyFont="1" applyFill="1" applyBorder="1" applyAlignment="1">
      <alignment vertical="center" wrapText="1"/>
    </xf>
    <xf numFmtId="0" fontId="5" fillId="26" borderId="0" xfId="0" applyFont="1" applyFill="1" applyBorder="1" applyAlignment="1">
      <alignment horizontal="center"/>
    </xf>
    <xf numFmtId="190" fontId="5" fillId="26" borderId="0" xfId="0" applyNumberFormat="1" applyFont="1" applyFill="1" applyBorder="1" applyAlignment="1">
      <alignment horizontal="center" vertical="center" wrapText="1"/>
    </xf>
    <xf numFmtId="0" fontId="8" fillId="26" borderId="0" xfId="0" applyFont="1" applyFill="1" applyBorder="1" applyAlignment="1">
      <alignment vertical="center" wrapText="1"/>
    </xf>
    <xf numFmtId="190" fontId="3" fillId="26" borderId="0" xfId="0" applyNumberFormat="1" applyFont="1" applyFill="1" applyBorder="1"/>
    <xf numFmtId="4" fontId="3" fillId="26" borderId="0" xfId="0" applyNumberFormat="1" applyFont="1" applyFill="1" applyBorder="1"/>
    <xf numFmtId="190" fontId="23" fillId="0" borderId="0" xfId="0" applyNumberFormat="1" applyFont="1" applyFill="1" applyBorder="1" applyAlignment="1">
      <alignment horizontal="center"/>
    </xf>
    <xf numFmtId="0" fontId="51" fillId="26" borderId="0" xfId="0" applyFont="1" applyFill="1" applyAlignment="1">
      <alignment horizontal="center"/>
    </xf>
    <xf numFmtId="0" fontId="55" fillId="26" borderId="0" xfId="0" applyFont="1" applyFill="1" applyAlignment="1">
      <alignment horizontal="center"/>
    </xf>
    <xf numFmtId="4" fontId="56" fillId="26" borderId="11" xfId="0" applyNumberFormat="1" applyFont="1" applyFill="1" applyBorder="1" applyAlignment="1">
      <alignment horizontal="right" vertical="center" wrapText="1"/>
    </xf>
    <xf numFmtId="0" fontId="55" fillId="26" borderId="0" xfId="0" applyFont="1" applyFill="1" applyBorder="1" applyAlignment="1">
      <alignment horizontal="left"/>
    </xf>
    <xf numFmtId="0" fontId="58" fillId="26" borderId="0" xfId="0" applyFont="1" applyFill="1" applyBorder="1" applyAlignment="1">
      <alignment vertical="center"/>
    </xf>
    <xf numFmtId="0" fontId="56" fillId="26" borderId="11" xfId="0" applyFont="1" applyFill="1" applyBorder="1" applyAlignment="1">
      <alignment horizontal="center" vertical="center" wrapText="1"/>
    </xf>
    <xf numFmtId="0" fontId="33" fillId="26" borderId="0" xfId="0" applyFont="1" applyFill="1" applyBorder="1"/>
    <xf numFmtId="190" fontId="33" fillId="26" borderId="0" xfId="0" applyNumberFormat="1" applyFont="1" applyFill="1" applyBorder="1" applyAlignment="1">
      <alignment vertical="top" wrapText="1"/>
    </xf>
    <xf numFmtId="0" fontId="83" fillId="26" borderId="0" xfId="0" applyFont="1" applyFill="1" applyBorder="1"/>
    <xf numFmtId="0" fontId="83" fillId="26" borderId="0" xfId="0" applyFont="1" applyFill="1"/>
    <xf numFmtId="0" fontId="7" fillId="26" borderId="0" xfId="0" applyFont="1" applyFill="1"/>
    <xf numFmtId="4" fontId="56" fillId="26" borderId="11" xfId="0" applyNumberFormat="1" applyFont="1" applyFill="1" applyBorder="1" applyAlignment="1">
      <alignment vertical="center" wrapText="1"/>
    </xf>
    <xf numFmtId="4" fontId="56" fillId="0" borderId="11" xfId="0" applyNumberFormat="1" applyFont="1" applyFill="1" applyBorder="1" applyAlignment="1">
      <alignment horizontal="right" vertical="center" wrapText="1"/>
    </xf>
    <xf numFmtId="4" fontId="56" fillId="26" borderId="11" xfId="0" applyNumberFormat="1" applyFont="1" applyFill="1" applyBorder="1" applyAlignment="1">
      <alignment horizontal="center" vertical="center" wrapText="1"/>
    </xf>
    <xf numFmtId="190" fontId="30" fillId="0" borderId="11" xfId="0" applyNumberFormat="1" applyFont="1" applyFill="1" applyBorder="1" applyAlignment="1">
      <alignment horizontal="center" vertical="center" wrapText="1"/>
    </xf>
    <xf numFmtId="0" fontId="56" fillId="0" borderId="11" xfId="0" applyFont="1" applyFill="1" applyBorder="1" applyAlignment="1">
      <alignment horizontal="center" vertical="center" wrapText="1"/>
    </xf>
    <xf numFmtId="0" fontId="6" fillId="26" borderId="0" xfId="0" applyFont="1" applyFill="1" applyBorder="1"/>
    <xf numFmtId="0" fontId="6" fillId="26" borderId="0" xfId="0" applyFont="1" applyFill="1"/>
    <xf numFmtId="0" fontId="6" fillId="26" borderId="0" xfId="0" applyFont="1" applyFill="1" applyBorder="1" applyAlignment="1">
      <alignment vertical="center"/>
    </xf>
    <xf numFmtId="4" fontId="27" fillId="26" borderId="0" xfId="0" applyNumberFormat="1" applyFont="1" applyFill="1" applyBorder="1" applyAlignment="1">
      <alignment vertical="center"/>
    </xf>
    <xf numFmtId="4" fontId="27" fillId="26" borderId="0" xfId="0" applyNumberFormat="1" applyFont="1" applyFill="1" applyBorder="1" applyAlignment="1">
      <alignment horizontal="center" vertical="center"/>
    </xf>
    <xf numFmtId="4" fontId="85" fillId="26" borderId="0" xfId="0" applyNumberFormat="1" applyFont="1" applyFill="1" applyBorder="1" applyAlignment="1">
      <alignment horizontal="center" vertical="center" wrapText="1"/>
    </xf>
    <xf numFmtId="0" fontId="48" fillId="26" borderId="0" xfId="0" applyFont="1" applyFill="1" applyAlignment="1">
      <alignment horizontal="center"/>
    </xf>
    <xf numFmtId="0" fontId="86" fillId="26" borderId="0" xfId="0" applyFont="1" applyFill="1" applyBorder="1" applyAlignment="1">
      <alignment vertical="center"/>
    </xf>
    <xf numFmtId="0" fontId="86" fillId="26" borderId="0" xfId="0" applyFont="1" applyFill="1" applyBorder="1"/>
    <xf numFmtId="4" fontId="86" fillId="26" borderId="0" xfId="0" applyNumberFormat="1" applyFont="1" applyFill="1" applyBorder="1"/>
    <xf numFmtId="4" fontId="5" fillId="26" borderId="0" xfId="0" applyNumberFormat="1" applyFont="1" applyFill="1" applyBorder="1" applyAlignment="1">
      <alignment vertical="center"/>
    </xf>
    <xf numFmtId="0" fontId="5" fillId="26" borderId="0" xfId="0" applyFont="1" applyFill="1"/>
    <xf numFmtId="4" fontId="30" fillId="26" borderId="11" xfId="0" applyNumberFormat="1" applyFont="1" applyFill="1" applyBorder="1" applyAlignment="1">
      <alignment horizontal="center" vertical="center" wrapText="1"/>
    </xf>
    <xf numFmtId="4" fontId="56" fillId="0" borderId="11" xfId="0" applyNumberFormat="1" applyFont="1" applyFill="1" applyBorder="1" applyAlignment="1">
      <alignment horizontal="center" vertical="center" wrapText="1"/>
    </xf>
    <xf numFmtId="4" fontId="30" fillId="26" borderId="11" xfId="0" applyNumberFormat="1" applyFont="1" applyFill="1" applyBorder="1" applyAlignment="1">
      <alignment vertical="center" wrapText="1"/>
    </xf>
    <xf numFmtId="4" fontId="57" fillId="0" borderId="11" xfId="0" applyNumberFormat="1" applyFont="1" applyBorder="1" applyAlignment="1">
      <alignment vertical="center" wrapText="1"/>
    </xf>
    <xf numFmtId="4" fontId="56" fillId="0" borderId="11" xfId="0" applyNumberFormat="1" applyFont="1" applyFill="1" applyBorder="1" applyAlignment="1">
      <alignment vertical="center" wrapText="1"/>
    </xf>
    <xf numFmtId="4" fontId="56" fillId="0" borderId="12" xfId="0" applyNumberFormat="1" applyFont="1" applyBorder="1" applyAlignment="1">
      <alignment vertical="center" wrapText="1"/>
    </xf>
    <xf numFmtId="4" fontId="30" fillId="0" borderId="11" xfId="0" applyNumberFormat="1" applyFont="1" applyFill="1" applyBorder="1" applyAlignment="1">
      <alignment horizontal="right" vertical="center" wrapText="1"/>
    </xf>
    <xf numFmtId="0" fontId="53" fillId="0" borderId="0" xfId="0" applyFont="1" applyFill="1" applyAlignment="1">
      <alignment horizontal="center" wrapText="1"/>
    </xf>
    <xf numFmtId="0" fontId="48" fillId="0" borderId="0" xfId="0" applyFont="1" applyFill="1" applyAlignment="1">
      <alignment horizontal="center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1" fillId="0" borderId="0" xfId="0" applyFont="1" applyFill="1" applyAlignment="1">
      <alignment horizontal="center"/>
    </xf>
    <xf numFmtId="190" fontId="5" fillId="0" borderId="0" xfId="0" applyNumberFormat="1" applyFont="1" applyFill="1" applyBorder="1" applyAlignment="1">
      <alignment vertical="center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 applyAlignment="1">
      <alignment horizontal="center" wrapText="1"/>
    </xf>
    <xf numFmtId="19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/>
    <xf numFmtId="190" fontId="50" fillId="0" borderId="0" xfId="0" applyNumberFormat="1" applyFont="1" applyFill="1" applyBorder="1" applyAlignment="1">
      <alignment vertical="justify"/>
    </xf>
    <xf numFmtId="190" fontId="45" fillId="0" borderId="0" xfId="0" applyNumberFormat="1" applyFont="1" applyFill="1" applyBorder="1" applyAlignment="1">
      <alignment vertical="justify" wrapText="1"/>
    </xf>
    <xf numFmtId="190" fontId="3" fillId="0" borderId="0" xfId="0" applyNumberFormat="1" applyFont="1" applyFill="1" applyBorder="1" applyAlignment="1">
      <alignment vertical="justify" wrapText="1"/>
    </xf>
    <xf numFmtId="190" fontId="35" fillId="0" borderId="0" xfId="0" applyNumberFormat="1" applyFont="1" applyFill="1" applyBorder="1"/>
    <xf numFmtId="0" fontId="45" fillId="0" borderId="0" xfId="0" applyFont="1" applyFill="1" applyBorder="1" applyAlignment="1"/>
    <xf numFmtId="190" fontId="5" fillId="0" borderId="0" xfId="0" applyNumberFormat="1" applyFont="1" applyFill="1" applyBorder="1"/>
    <xf numFmtId="190" fontId="36" fillId="0" borderId="0" xfId="0" applyNumberFormat="1" applyFont="1" applyFill="1" applyBorder="1"/>
    <xf numFmtId="4" fontId="3" fillId="0" borderId="0" xfId="0" applyNumberFormat="1" applyFont="1" applyFill="1" applyBorder="1"/>
    <xf numFmtId="190" fontId="23" fillId="0" borderId="0" xfId="0" applyNumberFormat="1" applyFont="1" applyFill="1" applyBorder="1" applyAlignment="1">
      <alignment horizontal="center" vertical="justify"/>
    </xf>
    <xf numFmtId="190" fontId="38" fillId="0" borderId="0" xfId="0" applyNumberFormat="1" applyFont="1" applyFill="1" applyBorder="1" applyAlignment="1">
      <alignment horizontal="center"/>
    </xf>
    <xf numFmtId="190" fontId="23" fillId="0" borderId="0" xfId="0" applyNumberFormat="1" applyFont="1" applyFill="1" applyBorder="1"/>
    <xf numFmtId="190" fontId="24" fillId="0" borderId="0" xfId="0" applyNumberFormat="1" applyFont="1" applyFill="1" applyBorder="1"/>
    <xf numFmtId="190" fontId="49" fillId="0" borderId="0" xfId="0" applyNumberFormat="1" applyFont="1" applyFill="1" applyBorder="1" applyAlignment="1">
      <alignment horizontal="center"/>
    </xf>
    <xf numFmtId="0" fontId="49" fillId="0" borderId="0" xfId="0" applyFont="1" applyFill="1" applyBorder="1" applyAlignment="1">
      <alignment horizontal="center"/>
    </xf>
    <xf numFmtId="2" fontId="49" fillId="0" borderId="0" xfId="0" applyNumberFormat="1" applyFont="1" applyFill="1" applyBorder="1" applyAlignment="1">
      <alignment horizontal="center"/>
    </xf>
    <xf numFmtId="0" fontId="23" fillId="0" borderId="0" xfId="0" applyFont="1" applyFill="1" applyBorder="1"/>
    <xf numFmtId="191" fontId="23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90" fontId="8" fillId="0" borderId="0" xfId="0" applyNumberFormat="1" applyFont="1" applyFill="1" applyBorder="1"/>
    <xf numFmtId="190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/>
    <xf numFmtId="4" fontId="3" fillId="0" borderId="0" xfId="0" applyNumberFormat="1" applyFont="1" applyFill="1"/>
    <xf numFmtId="0" fontId="29" fillId="26" borderId="0" xfId="0" applyFont="1" applyFill="1" applyBorder="1"/>
    <xf numFmtId="0" fontId="29" fillId="26" borderId="0" xfId="0" applyFont="1" applyFill="1"/>
    <xf numFmtId="4" fontId="30" fillId="0" borderId="11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/>
    </xf>
    <xf numFmtId="0" fontId="6" fillId="0" borderId="0" xfId="0" applyFont="1" applyFill="1"/>
    <xf numFmtId="4" fontId="27" fillId="0" borderId="0" xfId="0" applyNumberFormat="1" applyFont="1" applyFill="1" applyBorder="1" applyAlignment="1">
      <alignment vertical="center"/>
    </xf>
    <xf numFmtId="4" fontId="85" fillId="0" borderId="0" xfId="0" applyNumberFormat="1" applyFont="1" applyFill="1" applyBorder="1" applyAlignment="1">
      <alignment horizontal="center" vertical="center" wrapText="1"/>
    </xf>
    <xf numFmtId="190" fontId="3" fillId="0" borderId="0" xfId="0" applyNumberFormat="1" applyFont="1" applyFill="1" applyBorder="1" applyAlignment="1">
      <alignment vertical="top" wrapText="1"/>
    </xf>
    <xf numFmtId="190" fontId="5" fillId="0" borderId="0" xfId="0" applyNumberFormat="1" applyFont="1" applyFill="1" applyBorder="1" applyAlignment="1">
      <alignment vertical="top" wrapText="1"/>
    </xf>
    <xf numFmtId="0" fontId="5" fillId="0" borderId="0" xfId="0" applyFont="1" applyFill="1"/>
    <xf numFmtId="0" fontId="81" fillId="0" borderId="0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59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4" fontId="25" fillId="0" borderId="0" xfId="0" applyNumberFormat="1" applyFont="1" applyFill="1" applyAlignment="1">
      <alignment horizontal="center"/>
    </xf>
    <xf numFmtId="0" fontId="47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horizontal="centerContinuous" vertical="center" wrapText="1"/>
    </xf>
    <xf numFmtId="190" fontId="3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Continuous" vertical="center" wrapText="1"/>
    </xf>
    <xf numFmtId="190" fontId="3" fillId="0" borderId="0" xfId="0" applyNumberFormat="1" applyFont="1" applyFill="1" applyBorder="1" applyAlignment="1">
      <alignment horizontal="centerContinuous" vertical="center" wrapText="1"/>
    </xf>
    <xf numFmtId="190" fontId="3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190" fontId="3" fillId="0" borderId="0" xfId="0" applyNumberFormat="1" applyFont="1" applyFill="1" applyBorder="1" applyAlignment="1">
      <alignment vertical="center" wrapText="1"/>
    </xf>
    <xf numFmtId="190" fontId="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6" fillId="26" borderId="0" xfId="0" applyNumberFormat="1" applyFont="1" applyFill="1" applyBorder="1" applyAlignment="1">
      <alignment vertical="center"/>
    </xf>
    <xf numFmtId="4" fontId="90" fillId="26" borderId="0" xfId="0" applyNumberFormat="1" applyFont="1" applyFill="1" applyBorder="1" applyAlignment="1">
      <alignment horizontal="center" vertical="center" wrapText="1"/>
    </xf>
    <xf numFmtId="190" fontId="5" fillId="26" borderId="0" xfId="0" applyNumberFormat="1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vertical="center"/>
    </xf>
    <xf numFmtId="4" fontId="90" fillId="0" borderId="0" xfId="0" applyNumberFormat="1" applyFont="1" applyFill="1" applyBorder="1" applyAlignment="1">
      <alignment horizontal="center" vertical="center" wrapText="1"/>
    </xf>
    <xf numFmtId="4" fontId="5" fillId="26" borderId="0" xfId="0" applyNumberFormat="1" applyFont="1" applyFill="1"/>
    <xf numFmtId="0" fontId="91" fillId="26" borderId="0" xfId="0" applyFont="1" applyFill="1" applyBorder="1" applyAlignment="1">
      <alignment horizontal="left"/>
    </xf>
    <xf numFmtId="0" fontId="30" fillId="0" borderId="11" xfId="0" applyFont="1" applyFill="1" applyBorder="1" applyAlignment="1">
      <alignment horizontal="center" vertical="center" wrapText="1"/>
    </xf>
    <xf numFmtId="49" fontId="30" fillId="0" borderId="11" xfId="0" applyNumberFormat="1" applyFont="1" applyFill="1" applyBorder="1" applyAlignment="1">
      <alignment horizontal="center" vertical="center" wrapText="1"/>
    </xf>
    <xf numFmtId="49" fontId="56" fillId="0" borderId="11" xfId="0" applyNumberFormat="1" applyFont="1" applyFill="1" applyBorder="1" applyAlignment="1">
      <alignment horizontal="center" vertical="center"/>
    </xf>
    <xf numFmtId="49" fontId="57" fillId="0" borderId="11" xfId="0" applyNumberFormat="1" applyFont="1" applyFill="1" applyBorder="1" applyAlignment="1">
      <alignment horizontal="center" vertical="center" wrapText="1"/>
    </xf>
    <xf numFmtId="49" fontId="56" fillId="0" borderId="11" xfId="0" applyNumberFormat="1" applyFont="1" applyFill="1" applyBorder="1" applyAlignment="1">
      <alignment horizontal="center" vertical="center" wrapText="1"/>
    </xf>
    <xf numFmtId="190" fontId="56" fillId="0" borderId="11" xfId="0" applyNumberFormat="1" applyFont="1" applyFill="1" applyBorder="1" applyAlignment="1">
      <alignment horizontal="center" vertical="center" wrapText="1"/>
    </xf>
    <xf numFmtId="4" fontId="89" fillId="0" borderId="11" xfId="327" applyNumberFormat="1" applyFont="1" applyFill="1" applyBorder="1" applyAlignment="1">
      <alignment vertical="center"/>
    </xf>
    <xf numFmtId="4" fontId="79" fillId="0" borderId="11" xfId="327" applyNumberFormat="1" applyFont="1" applyFill="1" applyBorder="1" applyAlignment="1">
      <alignment vertical="center"/>
    </xf>
    <xf numFmtId="0" fontId="57" fillId="0" borderId="11" xfId="0" applyFont="1" applyFill="1" applyBorder="1" applyAlignment="1">
      <alignment horizontal="center" vertical="center" wrapText="1"/>
    </xf>
    <xf numFmtId="4" fontId="56" fillId="0" borderId="11" xfId="327" applyNumberFormat="1" applyFont="1" applyFill="1" applyBorder="1" applyAlignment="1">
      <alignment vertical="center"/>
    </xf>
    <xf numFmtId="4" fontId="88" fillId="0" borderId="11" xfId="327" applyNumberFormat="1" applyFont="1" applyFill="1" applyBorder="1" applyAlignment="1">
      <alignment vertical="center"/>
    </xf>
    <xf numFmtId="49" fontId="56" fillId="26" borderId="11" xfId="0" applyNumberFormat="1" applyFont="1" applyFill="1" applyBorder="1" applyAlignment="1">
      <alignment horizontal="center" vertical="center" wrapText="1"/>
    </xf>
    <xf numFmtId="190" fontId="56" fillId="26" borderId="11" xfId="0" applyNumberFormat="1" applyFont="1" applyFill="1" applyBorder="1" applyAlignment="1">
      <alignment horizontal="center" vertical="center" wrapText="1"/>
    </xf>
    <xf numFmtId="4" fontId="92" fillId="0" borderId="11" xfId="327" applyNumberFormat="1" applyFont="1" applyFill="1" applyBorder="1" applyAlignment="1">
      <alignment vertical="center"/>
    </xf>
    <xf numFmtId="4" fontId="30" fillId="0" borderId="11" xfId="0" applyNumberFormat="1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center" wrapText="1"/>
    </xf>
    <xf numFmtId="0" fontId="87" fillId="26" borderId="0" xfId="0" applyFont="1" applyFill="1" applyAlignment="1">
      <alignment horizontal="center" vertical="center" wrapText="1"/>
    </xf>
    <xf numFmtId="0" fontId="61" fillId="26" borderId="0" xfId="0" applyFont="1" applyFill="1" applyBorder="1" applyAlignment="1">
      <alignment horizontal="center" vertical="top"/>
    </xf>
    <xf numFmtId="0" fontId="53" fillId="26" borderId="0" xfId="0" applyFont="1" applyFill="1" applyBorder="1" applyAlignment="1">
      <alignment horizontal="center" wrapText="1"/>
    </xf>
    <xf numFmtId="0" fontId="53" fillId="0" borderId="0" xfId="0" applyFont="1" applyFill="1" applyBorder="1" applyAlignment="1">
      <alignment horizontal="center" wrapText="1"/>
    </xf>
    <xf numFmtId="0" fontId="48" fillId="26" borderId="0" xfId="0" applyFont="1" applyFill="1" applyBorder="1" applyAlignment="1">
      <alignment horizontal="center"/>
    </xf>
    <xf numFmtId="0" fontId="48" fillId="0" borderId="0" xfId="0" applyFont="1" applyFill="1" applyBorder="1" applyAlignment="1"/>
    <xf numFmtId="0" fontId="48" fillId="0" borderId="0" xfId="0" applyFont="1" applyFill="1" applyBorder="1" applyAlignment="1">
      <alignment horizontal="center"/>
    </xf>
    <xf numFmtId="4" fontId="48" fillId="0" borderId="0" xfId="0" applyNumberFormat="1" applyFont="1" applyFill="1" applyBorder="1" applyAlignment="1">
      <alignment horizontal="center"/>
    </xf>
    <xf numFmtId="0" fontId="54" fillId="0" borderId="0" xfId="0" applyFont="1" applyFill="1" applyBorder="1" applyAlignment="1">
      <alignment wrapText="1"/>
    </xf>
    <xf numFmtId="0" fontId="93" fillId="0" borderId="0" xfId="0" applyFont="1" applyFill="1" applyAlignment="1">
      <alignment horizontal="center" vertical="center" wrapText="1"/>
    </xf>
    <xf numFmtId="0" fontId="93" fillId="0" borderId="0" xfId="0" applyFont="1" applyFill="1" applyAlignment="1">
      <alignment horizontal="center" vertical="top" wrapText="1"/>
    </xf>
    <xf numFmtId="0" fontId="30" fillId="0" borderId="16" xfId="0" applyFont="1" applyFill="1" applyBorder="1" applyAlignment="1">
      <alignment horizontal="center" vertical="center" textRotation="255" wrapText="1"/>
    </xf>
    <xf numFmtId="0" fontId="30" fillId="0" borderId="18" xfId="0" applyFont="1" applyFill="1" applyBorder="1" applyAlignment="1">
      <alignment horizontal="center" vertical="center" textRotation="255" wrapText="1"/>
    </xf>
    <xf numFmtId="0" fontId="30" fillId="0" borderId="21" xfId="0" applyFont="1" applyFill="1" applyBorder="1" applyAlignment="1">
      <alignment horizontal="center" vertical="center" textRotation="255" wrapText="1"/>
    </xf>
    <xf numFmtId="0" fontId="54" fillId="0" borderId="0" xfId="0" applyFont="1" applyFill="1" applyBorder="1" applyAlignment="1">
      <alignment horizontal="left" wrapText="1"/>
    </xf>
    <xf numFmtId="0" fontId="54" fillId="26" borderId="0" xfId="0" applyFont="1" applyFill="1" applyAlignment="1">
      <alignment horizontal="left" wrapText="1"/>
    </xf>
    <xf numFmtId="0" fontId="87" fillId="26" borderId="0" xfId="0" applyFont="1" applyFill="1" applyBorder="1" applyAlignment="1">
      <alignment horizontal="center"/>
    </xf>
    <xf numFmtId="0" fontId="25" fillId="0" borderId="20" xfId="0" applyFont="1" applyFill="1" applyBorder="1" applyAlignment="1">
      <alignment horizontal="center" vertical="center" wrapText="1"/>
    </xf>
    <xf numFmtId="0" fontId="94" fillId="26" borderId="0" xfId="0" applyFont="1" applyFill="1" applyBorder="1" applyAlignment="1">
      <alignment horizontal="center" vertical="top"/>
    </xf>
    <xf numFmtId="0" fontId="56" fillId="26" borderId="11" xfId="0" applyFont="1" applyFill="1" applyBorder="1" applyAlignment="1">
      <alignment horizontal="center" vertical="center" wrapText="1"/>
    </xf>
    <xf numFmtId="0" fontId="87" fillId="26" borderId="0" xfId="0" applyFont="1" applyFill="1" applyAlignment="1">
      <alignment horizontal="center" vertical="center" wrapText="1"/>
    </xf>
    <xf numFmtId="0" fontId="48" fillId="26" borderId="0" xfId="0" applyFont="1" applyFill="1" applyAlignment="1">
      <alignment horizontal="center"/>
    </xf>
    <xf numFmtId="0" fontId="31" fillId="26" borderId="11" xfId="0" applyFont="1" applyFill="1" applyBorder="1" applyAlignment="1">
      <alignment horizontal="center" vertical="center" wrapText="1"/>
    </xf>
    <xf numFmtId="0" fontId="30" fillId="26" borderId="16" xfId="0" applyFont="1" applyFill="1" applyBorder="1" applyAlignment="1">
      <alignment horizontal="center" vertical="center" textRotation="255" wrapText="1"/>
    </xf>
    <xf numFmtId="0" fontId="30" fillId="26" borderId="18" xfId="0" applyFont="1" applyFill="1" applyBorder="1" applyAlignment="1">
      <alignment horizontal="center" vertical="center" textRotation="255" wrapText="1"/>
    </xf>
    <xf numFmtId="0" fontId="30" fillId="26" borderId="21" xfId="0" applyFont="1" applyFill="1" applyBorder="1" applyAlignment="1">
      <alignment horizontal="center" vertical="center" textRotation="255" wrapText="1"/>
    </xf>
    <xf numFmtId="0" fontId="42" fillId="26" borderId="0" xfId="0" applyFont="1" applyFill="1" applyBorder="1" applyAlignment="1">
      <alignment horizontal="center"/>
    </xf>
    <xf numFmtId="0" fontId="43" fillId="26" borderId="0" xfId="0" applyFont="1" applyFill="1" applyBorder="1" applyAlignment="1">
      <alignment horizontal="center" vertical="top" wrapText="1"/>
    </xf>
    <xf numFmtId="0" fontId="56" fillId="0" borderId="11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4" fillId="26" borderId="0" xfId="0" applyFont="1" applyFill="1" applyBorder="1" applyAlignment="1">
      <alignment horizontal="center"/>
    </xf>
    <xf numFmtId="0" fontId="54" fillId="0" borderId="0" xfId="0" applyFont="1" applyFill="1" applyAlignment="1">
      <alignment horizontal="center" wrapText="1"/>
    </xf>
    <xf numFmtId="0" fontId="56" fillId="0" borderId="22" xfId="0" applyFont="1" applyFill="1" applyBorder="1" applyAlignment="1">
      <alignment horizontal="center" vertical="center" wrapText="1"/>
    </xf>
    <xf numFmtId="0" fontId="56" fillId="0" borderId="12" xfId="0" applyFont="1" applyFill="1" applyBorder="1" applyAlignment="1">
      <alignment horizontal="center" vertical="center" wrapText="1"/>
    </xf>
    <xf numFmtId="0" fontId="56" fillId="0" borderId="13" xfId="0" applyFont="1" applyFill="1" applyBorder="1" applyAlignment="1">
      <alignment horizontal="center" vertical="center" wrapText="1"/>
    </xf>
    <xf numFmtId="0" fontId="30" fillId="26" borderId="11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 wrapText="1"/>
    </xf>
    <xf numFmtId="0" fontId="56" fillId="0" borderId="11" xfId="0" applyFont="1" applyFill="1" applyBorder="1" applyAlignment="1">
      <alignment horizontal="center" vertical="top" wrapText="1"/>
    </xf>
    <xf numFmtId="0" fontId="30" fillId="0" borderId="11" xfId="0" applyFont="1" applyFill="1" applyBorder="1" applyAlignment="1">
      <alignment vertical="center" textRotation="255" wrapText="1"/>
    </xf>
    <xf numFmtId="0" fontId="30" fillId="0" borderId="11" xfId="0" applyFont="1" applyFill="1" applyBorder="1" applyAlignment="1">
      <alignment vertical="center"/>
    </xf>
    <xf numFmtId="0" fontId="30" fillId="0" borderId="11" xfId="0" applyFont="1" applyFill="1" applyBorder="1"/>
    <xf numFmtId="0" fontId="31" fillId="0" borderId="11" xfId="0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18" xfId="0" applyFont="1" applyFill="1" applyBorder="1" applyAlignment="1">
      <alignment horizontal="center" vertical="center" wrapText="1"/>
    </xf>
    <xf numFmtId="0" fontId="31" fillId="0" borderId="19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 wrapText="1"/>
    </xf>
    <xf numFmtId="0" fontId="31" fillId="0" borderId="21" xfId="0" applyFont="1" applyFill="1" applyBorder="1" applyAlignment="1">
      <alignment horizontal="center" vertical="center" wrapText="1"/>
    </xf>
    <xf numFmtId="0" fontId="91" fillId="26" borderId="0" xfId="0" applyFont="1" applyFill="1" applyAlignment="1">
      <alignment horizontal="center" wrapText="1"/>
    </xf>
    <xf numFmtId="0" fontId="48" fillId="0" borderId="0" xfId="0" applyFont="1" applyFill="1" applyBorder="1" applyAlignment="1">
      <alignment horizontal="center"/>
    </xf>
    <xf numFmtId="0" fontId="56" fillId="26" borderId="11" xfId="0" applyFont="1" applyFill="1" applyBorder="1" applyAlignment="1">
      <alignment horizontal="center" vertical="center" textRotation="90" wrapText="1"/>
    </xf>
  </cellXfs>
  <cellStyles count="348">
    <cellStyle name="?’ЋѓЋ‚›‰" xfId="6"/>
    <cellStyle name="_Veresen_derg" xfId="7"/>
    <cellStyle name="_Вик01102002 держ" xfId="8"/>
    <cellStyle name="_доходи" xfId="9"/>
    <cellStyle name="_Книга1" xfId="166"/>
    <cellStyle name="_освіта 25.12.2015 дод 9  2016" xfId="167"/>
    <cellStyle name="_ПНП" xfId="168"/>
    <cellStyle name="_Прогноз ДМ по районах" xfId="169"/>
    <cellStyle name="”?ЌЂЌ‘Ћ‚›‰" xfId="175"/>
    <cellStyle name="”?Љ‘?ђЋ‚ЂЌЌ›‰" xfId="176"/>
    <cellStyle name="”€ЌЂЌ‘Ћ‚›‰" xfId="177"/>
    <cellStyle name="”€Љ‘€ђЋ‚ЂЌЌ›‰" xfId="178"/>
    <cellStyle name="”ЌЂЌ‘Ћ‚›‰" xfId="179"/>
    <cellStyle name="”Љ‘ђЋ‚ЂЌЌ›‰" xfId="180"/>
    <cellStyle name="„…Ќ…†Ќ›‰" xfId="181"/>
    <cellStyle name="€’ЋѓЋ‚›‰" xfId="184"/>
    <cellStyle name="‡ЂѓЋ‹Ћ‚ЋЉ1" xfId="182"/>
    <cellStyle name="‡ЂѓЋ‹Ћ‚ЋЉ2" xfId="183"/>
    <cellStyle name="’ЋѓЋ‚›‰" xfId="174"/>
    <cellStyle name="" xfId="1"/>
    <cellStyle name="" xfId="2"/>
    <cellStyle name="_доходи" xfId="10"/>
    <cellStyle name="_доходи" xfId="11"/>
    <cellStyle name="_доходи_дод 1 - 6" xfId="14"/>
    <cellStyle name="_доходи_дод 1 - 6" xfId="15"/>
    <cellStyle name="_доходи_дод 3" xfId="18"/>
    <cellStyle name="_доходи_дод 3" xfId="19"/>
    <cellStyle name="_доходи_дод 8 передача установ" xfId="22"/>
    <cellStyle name="_доходи_дод 8 передача установ" xfId="23"/>
    <cellStyle name="_доходи_дод_1 - 6 " xfId="26"/>
    <cellStyle name="_доходи_дод_1 - 6 " xfId="27"/>
    <cellStyle name="_доходи_дод_1 - 6 порів " xfId="30"/>
    <cellStyle name="_доходи_дод_1 - 6 порів " xfId="31"/>
    <cellStyle name="_доходи_дод_1 - 7 на сесію " xfId="34"/>
    <cellStyle name="_доходи_дод_1 - 7 на сесію " xfId="35"/>
    <cellStyle name="_доходи_дод_1-5 " xfId="38"/>
    <cellStyle name="_доходи_дод_1-5 " xfId="39"/>
    <cellStyle name="_доходи_дод_1-5 _уточн" xfId="42"/>
    <cellStyle name="_доходи_дод_1-5 _уточн" xfId="43"/>
    <cellStyle name="_доходи_дод_1-6 " xfId="46"/>
    <cellStyle name="_доходи_дод_1-6 " xfId="47"/>
    <cellStyle name="_доходи_дод_1-6 _дод 1 - 6" xfId="50"/>
    <cellStyle name="_доходи_дод_1-6 _дод 1 - 6" xfId="51"/>
    <cellStyle name="_доходи_дод_1-6 _дод 3" xfId="54"/>
    <cellStyle name="_доходи_дод_1-6 _дод 3" xfId="55"/>
    <cellStyle name="_доходи_дод_1-6 _дод_1 - 6 " xfId="58"/>
    <cellStyle name="_доходи_дод_1-6 _дод_1 - 6 " xfId="59"/>
    <cellStyle name="_доходи_дод_1-6 _дод_1 - 6 порів " xfId="62"/>
    <cellStyle name="_доходи_дод_1-6 _дод_1 - 6 порів " xfId="63"/>
    <cellStyle name="_доходи_дод_1-6 _дод_1 - 7 на сесію " xfId="66"/>
    <cellStyle name="_доходи_дод_1-6 _дод_1 - 7 на сесію " xfId="67"/>
    <cellStyle name="_доходи_дод_1-6 _дод_1-5 " xfId="70"/>
    <cellStyle name="_доходи_дод_1-6 _дод_1-5 " xfId="71"/>
    <cellStyle name="_доходи_дод_1-6 _дод_1-5 _уточн" xfId="74"/>
    <cellStyle name="_доходи_дод_1-6 _дод_1-5 _уточн" xfId="75"/>
    <cellStyle name="_доходи_дод_1-6 _дод_1-7 " xfId="78"/>
    <cellStyle name="_доходи_дод_1-6 _дод_1-7 " xfId="79"/>
    <cellStyle name="_доходи_дод_1-6 _дод_1-7 _уточн" xfId="82"/>
    <cellStyle name="_доходи_дод_1-6 _дод_1-7 _уточн" xfId="83"/>
    <cellStyle name="_доходи_дод_1-6 _Додаток 6 зміни по капремонтах" xfId="86"/>
    <cellStyle name="_доходи_дод_1-6 _Додаток 6 зміни по капремонтах" xfId="87"/>
    <cellStyle name="_доходи_дод_1-6 _уточн" xfId="90"/>
    <cellStyle name="_доходи_дод_1-6 _уточн" xfId="91"/>
    <cellStyle name="_доходи_дод_1-7 " xfId="94"/>
    <cellStyle name="_доходи_дод_1-7 " xfId="95"/>
    <cellStyle name="_доходи_дод_1-7 _уточн" xfId="98"/>
    <cellStyle name="_доходи_дод_1-7 _уточн" xfId="99"/>
    <cellStyle name="_доходи_дод_1-8 " xfId="102"/>
    <cellStyle name="_доходи_дод_1-8 " xfId="103"/>
    <cellStyle name="_доходи_дод_1-8 _уточн" xfId="106"/>
    <cellStyle name="_доходи_дод_1-8 _уточн" xfId="107"/>
    <cellStyle name="_доходи_дод_1-9" xfId="110"/>
    <cellStyle name="_доходи_дод_1-9" xfId="111"/>
    <cellStyle name="_доходи_дод_1-9_дод 1 - 6" xfId="114"/>
    <cellStyle name="_доходи_дод_1-9_дод 1 - 6" xfId="115"/>
    <cellStyle name="_доходи_дод_1-9_дод 3" xfId="118"/>
    <cellStyle name="_доходи_дод_1-9_дод 3" xfId="119"/>
    <cellStyle name="_доходи_дод_1-9_дод_1 - 6 " xfId="122"/>
    <cellStyle name="_доходи_дод_1-9_дод_1 - 6 " xfId="123"/>
    <cellStyle name="_доходи_дод_1-9_дод_1 - 6 порів " xfId="126"/>
    <cellStyle name="_доходи_дод_1-9_дод_1 - 6 порів " xfId="127"/>
    <cellStyle name="_доходи_дод_1-9_дод_1 - 7 на сесію " xfId="130"/>
    <cellStyle name="_доходи_дод_1-9_дод_1 - 7 на сесію " xfId="131"/>
    <cellStyle name="_доходи_дод_1-9_дод_1-5 " xfId="134"/>
    <cellStyle name="_доходи_дод_1-9_дод_1-5 " xfId="135"/>
    <cellStyle name="_доходи_дод_1-9_дод_1-5 _уточн" xfId="138"/>
    <cellStyle name="_доходи_дод_1-9_дод_1-5 _уточн" xfId="139"/>
    <cellStyle name="_доходи_дод_1-9_дод_1-7 " xfId="142"/>
    <cellStyle name="_доходи_дод_1-9_дод_1-7 " xfId="143"/>
    <cellStyle name="_доходи_дод_1-9_дод_1-7 _уточн" xfId="146"/>
    <cellStyle name="_доходи_дод_1-9_дод_1-7 _уточн" xfId="147"/>
    <cellStyle name="_доходи_дод_1-9_Додаток 6 зміни по капремонтах" xfId="150"/>
    <cellStyle name="_доходи_дод_1-9_Додаток 6 зміни по капремонтах" xfId="151"/>
    <cellStyle name="_доходи_дод_1-9_уточн" xfId="154"/>
    <cellStyle name="_доходи_дод_1-9_уточн" xfId="155"/>
    <cellStyle name="_доходи_Додаток 6 зміни по капремонтах" xfId="158"/>
    <cellStyle name="_доходи_Додаток 6 зміни по капремонтах" xfId="159"/>
    <cellStyle name="_доходи_уточн" xfId="162"/>
    <cellStyle name="_доходи_уточн" xfId="163"/>
    <cellStyle name="_уточн" xfId="170"/>
    <cellStyle name="_уточн" xfId="171"/>
    <cellStyle name="" xfId="3"/>
    <cellStyle name="" xfId="4"/>
    <cellStyle name="_доходи" xfId="12"/>
    <cellStyle name="_доходи" xfId="13"/>
    <cellStyle name="_доходи_дод 1 - 6" xfId="16"/>
    <cellStyle name="_доходи_дод 1 - 6" xfId="17"/>
    <cellStyle name="_доходи_дод 3" xfId="20"/>
    <cellStyle name="_доходи_дод 3" xfId="21"/>
    <cellStyle name="_доходи_дод 8 передача установ" xfId="24"/>
    <cellStyle name="_доходи_дод 8 передача установ" xfId="25"/>
    <cellStyle name="_доходи_дод_1 - 6 " xfId="28"/>
    <cellStyle name="_доходи_дод_1 - 6 " xfId="29"/>
    <cellStyle name="_доходи_дод_1 - 6 порів " xfId="32"/>
    <cellStyle name="_доходи_дод_1 - 6 порів " xfId="33"/>
    <cellStyle name="_доходи_дод_1 - 7 на сесію " xfId="36"/>
    <cellStyle name="_доходи_дод_1 - 7 на сесію " xfId="37"/>
    <cellStyle name="_доходи_дод_1-5 " xfId="40"/>
    <cellStyle name="_доходи_дод_1-5 " xfId="41"/>
    <cellStyle name="_доходи_дод_1-5 _уточн" xfId="44"/>
    <cellStyle name="_доходи_дод_1-5 _уточн" xfId="45"/>
    <cellStyle name="_доходи_дод_1-6 " xfId="48"/>
    <cellStyle name="_доходи_дод_1-6 " xfId="49"/>
    <cellStyle name="_доходи_дод_1-6 _дод 1 - 6" xfId="52"/>
    <cellStyle name="_доходи_дод_1-6 _дод 1 - 6" xfId="53"/>
    <cellStyle name="_доходи_дод_1-6 _дод 3" xfId="56"/>
    <cellStyle name="_доходи_дод_1-6 _дод 3" xfId="57"/>
    <cellStyle name="_доходи_дод_1-6 _дод_1 - 6 " xfId="60"/>
    <cellStyle name="_доходи_дод_1-6 _дод_1 - 6 " xfId="61"/>
    <cellStyle name="_доходи_дод_1-6 _дод_1 - 6 порів " xfId="64"/>
    <cellStyle name="_доходи_дод_1-6 _дод_1 - 6 порів " xfId="65"/>
    <cellStyle name="_доходи_дод_1-6 _дод_1 - 7 на сесію " xfId="68"/>
    <cellStyle name="_доходи_дод_1-6 _дод_1 - 7 на сесію " xfId="69"/>
    <cellStyle name="_доходи_дод_1-6 _дод_1-5 " xfId="72"/>
    <cellStyle name="_доходи_дод_1-6 _дод_1-5 " xfId="73"/>
    <cellStyle name="_доходи_дод_1-6 _дод_1-5 _уточн" xfId="76"/>
    <cellStyle name="_доходи_дод_1-6 _дод_1-5 _уточн" xfId="77"/>
    <cellStyle name="_доходи_дод_1-6 _дод_1-7 " xfId="80"/>
    <cellStyle name="_доходи_дод_1-6 _дод_1-7 " xfId="81"/>
    <cellStyle name="_доходи_дод_1-6 _дод_1-7 _уточн" xfId="84"/>
    <cellStyle name="_доходи_дод_1-6 _дод_1-7 _уточн" xfId="85"/>
    <cellStyle name="_доходи_дод_1-6 _Додаток 6 зміни по капремонтах" xfId="88"/>
    <cellStyle name="_доходи_дод_1-6 _Додаток 6 зміни по капремонтах" xfId="89"/>
    <cellStyle name="_доходи_дод_1-6 _уточн" xfId="92"/>
    <cellStyle name="_доходи_дод_1-6 _уточн" xfId="93"/>
    <cellStyle name="_доходи_дод_1-7 " xfId="96"/>
    <cellStyle name="_доходи_дод_1-7 " xfId="97"/>
    <cellStyle name="_доходи_дод_1-7 _уточн" xfId="100"/>
    <cellStyle name="_доходи_дод_1-7 _уточн" xfId="101"/>
    <cellStyle name="_доходи_дод_1-8 " xfId="104"/>
    <cellStyle name="_доходи_дод_1-8 " xfId="105"/>
    <cellStyle name="_доходи_дод_1-8 _уточн" xfId="108"/>
    <cellStyle name="_доходи_дод_1-8 _уточн" xfId="109"/>
    <cellStyle name="_доходи_дод_1-9" xfId="112"/>
    <cellStyle name="_доходи_дод_1-9" xfId="113"/>
    <cellStyle name="_доходи_дод_1-9_дод 1 - 6" xfId="116"/>
    <cellStyle name="_доходи_дод_1-9_дод 1 - 6" xfId="117"/>
    <cellStyle name="_доходи_дод_1-9_дод 3" xfId="120"/>
    <cellStyle name="_доходи_дод_1-9_дод 3" xfId="121"/>
    <cellStyle name="_доходи_дод_1-9_дод_1 - 6 " xfId="124"/>
    <cellStyle name="_доходи_дод_1-9_дод_1 - 6 " xfId="125"/>
    <cellStyle name="_доходи_дод_1-9_дод_1 - 6 порів " xfId="128"/>
    <cellStyle name="_доходи_дод_1-9_дод_1 - 6 порів " xfId="129"/>
    <cellStyle name="_доходи_дод_1-9_дод_1 - 7 на сесію " xfId="132"/>
    <cellStyle name="_доходи_дод_1-9_дод_1 - 7 на сесію " xfId="133"/>
    <cellStyle name="_доходи_дод_1-9_дод_1-5 " xfId="136"/>
    <cellStyle name="_доходи_дод_1-9_дод_1-5 " xfId="137"/>
    <cellStyle name="_доходи_дод_1-9_дод_1-5 _уточн" xfId="140"/>
    <cellStyle name="_доходи_дод_1-9_дод_1-5 _уточн" xfId="141"/>
    <cellStyle name="_доходи_дод_1-9_дод_1-7 " xfId="144"/>
    <cellStyle name="_доходи_дод_1-9_дод_1-7 " xfId="145"/>
    <cellStyle name="_доходи_дод_1-9_дод_1-7 _уточн" xfId="148"/>
    <cellStyle name="_доходи_дод_1-9_дод_1-7 _уточн" xfId="149"/>
    <cellStyle name="_доходи_дод_1-9_Додаток 6 зміни по капремонтах" xfId="152"/>
    <cellStyle name="_доходи_дод_1-9_Додаток 6 зміни по капремонтах" xfId="153"/>
    <cellStyle name="_доходи_дод_1-9_уточн" xfId="156"/>
    <cellStyle name="_доходи_дод_1-9_уточн" xfId="157"/>
    <cellStyle name="_доходи_Додаток 6 зміни по капремонтах" xfId="160"/>
    <cellStyle name="_доходи_Додаток 6 зміни по капремонтах" xfId="161"/>
    <cellStyle name="_доходи_уточн" xfId="164"/>
    <cellStyle name="_доходи_уточн" xfId="165"/>
    <cellStyle name="_уточн" xfId="172"/>
    <cellStyle name="_уточн" xfId="173"/>
    <cellStyle name="" xfId="5"/>
    <cellStyle name="1" xfId="185"/>
    <cellStyle name="2" xfId="186"/>
    <cellStyle name="20% - Акцент1" xfId="187"/>
    <cellStyle name="20% — акцент1" xfId="188"/>
    <cellStyle name="20% - Акцент2" xfId="189"/>
    <cellStyle name="20% — акцент2" xfId="190"/>
    <cellStyle name="20% - Акцент3" xfId="191"/>
    <cellStyle name="20% — акцент3" xfId="192"/>
    <cellStyle name="20% - Акцент4" xfId="193"/>
    <cellStyle name="20% — акцент4" xfId="194"/>
    <cellStyle name="20% - Акцент5" xfId="195"/>
    <cellStyle name="20% — акцент5" xfId="196"/>
    <cellStyle name="20% - Акцент6" xfId="197"/>
    <cellStyle name="20% — акцент6" xfId="198"/>
    <cellStyle name="20% – Акцентування1" xfId="199"/>
    <cellStyle name="20% – Акцентування2" xfId="200"/>
    <cellStyle name="20% – Акцентування3" xfId="201"/>
    <cellStyle name="20% – Акцентування4" xfId="202"/>
    <cellStyle name="20% – Акцентування5" xfId="203"/>
    <cellStyle name="20% – Акцентування6" xfId="204"/>
    <cellStyle name="40% - Акцент1" xfId="205"/>
    <cellStyle name="40% — акцент1" xfId="206"/>
    <cellStyle name="40% - Акцент2" xfId="207"/>
    <cellStyle name="40% — акцент2" xfId="208"/>
    <cellStyle name="40% - Акцент3" xfId="209"/>
    <cellStyle name="40% — акцент3" xfId="210"/>
    <cellStyle name="40% - Акцент4" xfId="211"/>
    <cellStyle name="40% — акцент4" xfId="212"/>
    <cellStyle name="40% - Акцент5" xfId="213"/>
    <cellStyle name="40% — акцент5" xfId="214"/>
    <cellStyle name="40% - Акцент6" xfId="215"/>
    <cellStyle name="40% — акцент6" xfId="216"/>
    <cellStyle name="40% – Акцентування1" xfId="217"/>
    <cellStyle name="40% – Акцентування2" xfId="218"/>
    <cellStyle name="40% – Акцентування3" xfId="219"/>
    <cellStyle name="40% – Акцентування4" xfId="220"/>
    <cellStyle name="40% – Акцентування5" xfId="221"/>
    <cellStyle name="40% – Акцентування6" xfId="222"/>
    <cellStyle name="60% - Акцент1" xfId="223"/>
    <cellStyle name="60% — акцент1" xfId="224"/>
    <cellStyle name="60% - Акцент2" xfId="225"/>
    <cellStyle name="60% — акцент2" xfId="226"/>
    <cellStyle name="60% - Акцент3" xfId="227"/>
    <cellStyle name="60% — акцент3" xfId="228"/>
    <cellStyle name="60% - Акцент4" xfId="229"/>
    <cellStyle name="60% — акцент4" xfId="230"/>
    <cellStyle name="60% - Акцент5" xfId="231"/>
    <cellStyle name="60% — акцент5" xfId="232"/>
    <cellStyle name="60% - Акцент6" xfId="233"/>
    <cellStyle name="60% — акцент6" xfId="234"/>
    <cellStyle name="60% – Акцентування1" xfId="235"/>
    <cellStyle name="60% – Акцентування2" xfId="236"/>
    <cellStyle name="60% – Акцентування3" xfId="237"/>
    <cellStyle name="60% – Акцентування4" xfId="238"/>
    <cellStyle name="60% – Акцентування5" xfId="239"/>
    <cellStyle name="60% – Акцентування6" xfId="240"/>
    <cellStyle name="Aaia?iue [0]_laroux" xfId="241"/>
    <cellStyle name="Aaia?iue_laroux" xfId="242"/>
    <cellStyle name="C?O" xfId="243"/>
    <cellStyle name="Cena$" xfId="244"/>
    <cellStyle name="CenaZ?" xfId="245"/>
    <cellStyle name="Ceny$" xfId="246"/>
    <cellStyle name="CenyZ?" xfId="247"/>
    <cellStyle name="Comma [0]_1996-1997-план 10 місяців" xfId="248"/>
    <cellStyle name="Comma_1996-1997-план 10 місяців" xfId="249"/>
    <cellStyle name="Currency [0]_1996-1997-план 10 місяців" xfId="250"/>
    <cellStyle name="Currency_1996-1997-план 10 місяців" xfId="251"/>
    <cellStyle name="Data" xfId="252"/>
    <cellStyle name="Dziesietny [0]_Arkusz1" xfId="253"/>
    <cellStyle name="Dziesietny_Arkusz1" xfId="254"/>
    <cellStyle name="Headline I" xfId="255"/>
    <cellStyle name="Headline II" xfId="256"/>
    <cellStyle name="Headline III" xfId="257"/>
    <cellStyle name="Iau?iue_laroux" xfId="258"/>
    <cellStyle name="Marza" xfId="259"/>
    <cellStyle name="Marza%" xfId="260"/>
    <cellStyle name="Marza_Veresen_derg" xfId="261"/>
    <cellStyle name="Nazwa" xfId="262"/>
    <cellStyle name="Normal_1996-1997-план 10 місяців" xfId="263"/>
    <cellStyle name="normalni_laroux" xfId="264"/>
    <cellStyle name="Normalny_A-FOUR TECH" xfId="265"/>
    <cellStyle name="Oeiainiaue [0]_laroux" xfId="266"/>
    <cellStyle name="Oeiainiaue_laroux" xfId="267"/>
    <cellStyle name="TrOds" xfId="268"/>
    <cellStyle name="Tytul" xfId="269"/>
    <cellStyle name="Walutowy [0]_Arkusz1" xfId="270"/>
    <cellStyle name="Walutowy_Arkusz1" xfId="271"/>
    <cellStyle name="Акцент1" xfId="272"/>
    <cellStyle name="Акцент2" xfId="273"/>
    <cellStyle name="Акцент3" xfId="274"/>
    <cellStyle name="Акцент4" xfId="275"/>
    <cellStyle name="Акцент5" xfId="276"/>
    <cellStyle name="Акцент6" xfId="277"/>
    <cellStyle name="Акцентування1" xfId="278"/>
    <cellStyle name="Акцентування2" xfId="279"/>
    <cellStyle name="Акцентування3" xfId="280"/>
    <cellStyle name="Акцентування4" xfId="281"/>
    <cellStyle name="Акцентування5" xfId="282"/>
    <cellStyle name="Акцентування6" xfId="283"/>
    <cellStyle name="Ввід" xfId="284"/>
    <cellStyle name="Ввод " xfId="285"/>
    <cellStyle name="Вывод" xfId="286"/>
    <cellStyle name="Вычисление" xfId="287"/>
    <cellStyle name="Гарний" xfId="288"/>
    <cellStyle name="Добре" xfId="289"/>
    <cellStyle name="Заголовок 1" xfId="290" builtinId="16" customBuiltin="1"/>
    <cellStyle name="Заголовок 2" xfId="291" builtinId="17" customBuiltin="1"/>
    <cellStyle name="Заголовок 3" xfId="292" builtinId="18" customBuiltin="1"/>
    <cellStyle name="Заголовок 4" xfId="293" builtinId="19" customBuiltin="1"/>
    <cellStyle name="Звичайний" xfId="0" builtinId="0"/>
    <cellStyle name="Звичайний 10" xfId="294"/>
    <cellStyle name="Звичайний 11" xfId="295"/>
    <cellStyle name="Звичайний 12" xfId="296"/>
    <cellStyle name="Звичайний 13" xfId="297"/>
    <cellStyle name="Звичайний 14" xfId="298"/>
    <cellStyle name="Звичайний 15" xfId="299"/>
    <cellStyle name="Звичайний 16" xfId="300"/>
    <cellStyle name="Звичайний 17" xfId="301"/>
    <cellStyle name="Звичайний 18" xfId="302"/>
    <cellStyle name="Звичайний 19" xfId="303"/>
    <cellStyle name="Звичайний 2" xfId="304"/>
    <cellStyle name="Звичайний 2 2" xfId="305"/>
    <cellStyle name="Звичайний 2_13 Додаток ПТУ 1" xfId="306"/>
    <cellStyle name="Звичайний 20" xfId="307"/>
    <cellStyle name="Звичайний 3" xfId="308"/>
    <cellStyle name="Звичайний 4" xfId="309"/>
    <cellStyle name="Звичайний 4 2" xfId="310"/>
    <cellStyle name="Звичайний 4_13 Додаток ПТУ 1" xfId="311"/>
    <cellStyle name="Звичайний 5" xfId="312"/>
    <cellStyle name="Звичайний 6" xfId="313"/>
    <cellStyle name="Звичайний 7" xfId="314"/>
    <cellStyle name="Звичайний 8" xfId="315"/>
    <cellStyle name="Звичайний 9" xfId="316"/>
    <cellStyle name="Зв'язана клітинка" xfId="317"/>
    <cellStyle name="Итог" xfId="318"/>
    <cellStyle name="Контрольна клітинка" xfId="319"/>
    <cellStyle name="Контрольная ячейка" xfId="320"/>
    <cellStyle name="Назва" xfId="321"/>
    <cellStyle name="Название" xfId="322"/>
    <cellStyle name="Нейтральний" xfId="323"/>
    <cellStyle name="Нейтральный" xfId="324"/>
    <cellStyle name="Обчислення" xfId="325"/>
    <cellStyle name="Обычный 2" xfId="326"/>
    <cellStyle name="Обычный_shabl_dod" xfId="327"/>
    <cellStyle name="Підсумок" xfId="328"/>
    <cellStyle name="Плохой" xfId="329"/>
    <cellStyle name="Поганий" xfId="330"/>
    <cellStyle name="Пояснение" xfId="331"/>
    <cellStyle name="Примечание" xfId="332"/>
    <cellStyle name="Примечание 2" xfId="333"/>
    <cellStyle name="Примітка" xfId="334"/>
    <cellStyle name="Результат" xfId="335"/>
    <cellStyle name="Связанная ячейка" xfId="336"/>
    <cellStyle name="Середній" xfId="337"/>
    <cellStyle name="Стиль 1" xfId="338"/>
    <cellStyle name="Текст попередження" xfId="339"/>
    <cellStyle name="Текст пояснення" xfId="340"/>
    <cellStyle name="Текст предупреждения" xfId="341"/>
    <cellStyle name="Тысячи [0]_Додаток №1" xfId="342"/>
    <cellStyle name="Тысячи_Додаток №1" xfId="343"/>
    <cellStyle name="Фінансовий 2" xfId="344"/>
    <cellStyle name="Фінансовий 2 2" xfId="345"/>
    <cellStyle name="Хороший" xfId="346"/>
    <cellStyle name="ЏђЋ–…Ќ’Ќ›‰" xfId="3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76;%201%20-%203&#1087;&#1086;&#1088;&#1110;&#1074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дод2"/>
      <sheetName val="видатки по розпорядниках"/>
    </sheetNames>
    <sheetDataSet>
      <sheetData sheetId="0"/>
      <sheetData sheetId="1"/>
      <sheetData sheetId="2">
        <row r="540">
          <cell r="AC540">
            <v>137855635</v>
          </cell>
          <cell r="AD540">
            <v>139002635</v>
          </cell>
          <cell r="AE540">
            <v>6784800</v>
          </cell>
          <cell r="AF540">
            <v>9431000</v>
          </cell>
          <cell r="AG540">
            <v>-1147000</v>
          </cell>
          <cell r="AH540">
            <v>9925675</v>
          </cell>
          <cell r="AI540">
            <v>9925675</v>
          </cell>
          <cell r="AM540">
            <v>9925675</v>
          </cell>
          <cell r="AN540">
            <v>147781310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L553"/>
  <sheetViews>
    <sheetView showZeros="0" tabSelected="1" view="pageBreakPreview" zoomScale="65" zoomScaleNormal="65" zoomScaleSheetLayoutView="65" workbookViewId="0">
      <selection activeCell="O5" sqref="O5"/>
    </sheetView>
  </sheetViews>
  <sheetFormatPr defaultColWidth="9.08984375" defaultRowHeight="18" outlineLevelRow="1"/>
  <cols>
    <col min="1" max="1" width="10.6328125" style="1" customWidth="1"/>
    <col min="2" max="2" width="14.90625" style="1" customWidth="1"/>
    <col min="3" max="3" width="12.453125" style="1" customWidth="1"/>
    <col min="4" max="4" width="38.81640625" style="44" customWidth="1"/>
    <col min="5" max="7" width="15.81640625" style="160" customWidth="1"/>
    <col min="8" max="8" width="14.6328125" style="160" customWidth="1"/>
    <col min="9" max="9" width="15" style="160" customWidth="1"/>
    <col min="10" max="10" width="15.54296875" style="160" customWidth="1"/>
    <col min="11" max="11" width="14.36328125" style="160" customWidth="1"/>
    <col min="12" max="12" width="15.1796875" style="160" customWidth="1"/>
    <col min="13" max="13" width="16.08984375" style="160" customWidth="1"/>
    <col min="14" max="14" width="13.54296875" style="160" customWidth="1"/>
    <col min="15" max="15" width="14.36328125" style="160" customWidth="1"/>
    <col min="16" max="16" width="19.54296875" style="160" customWidth="1"/>
    <col min="17" max="17" width="8.984375E-2" style="44" hidden="1" customWidth="1"/>
    <col min="18" max="18" width="21.08984375" style="44" hidden="1" customWidth="1"/>
    <col min="19" max="19" width="8.984375E-2" style="44" hidden="1" customWidth="1"/>
    <col min="20" max="20" width="20.90625" style="44" hidden="1" customWidth="1"/>
    <col min="21" max="21" width="19.6328125" style="44" hidden="1" customWidth="1"/>
    <col min="22" max="22" width="20.6328125" style="44" hidden="1" customWidth="1"/>
    <col min="23" max="23" width="21.81640625" style="44" hidden="1" customWidth="1"/>
    <col min="24" max="24" width="21.453125" style="44" hidden="1" customWidth="1"/>
    <col min="25" max="25" width="20.36328125" style="44" hidden="1" customWidth="1"/>
    <col min="26" max="26" width="0.1796875" style="44" hidden="1" customWidth="1"/>
    <col min="27" max="27" width="22.453125" style="44" hidden="1" customWidth="1"/>
    <col min="28" max="28" width="20.1796875" style="44" hidden="1" customWidth="1"/>
    <col min="29" max="29" width="2" style="137" hidden="1" customWidth="1"/>
    <col min="30" max="30" width="18.90625" style="137" hidden="1" customWidth="1"/>
    <col min="31" max="31" width="18" style="137" hidden="1" customWidth="1"/>
    <col min="32" max="32" width="17.08984375" style="137" hidden="1" customWidth="1"/>
    <col min="33" max="33" width="16.6328125" style="137" hidden="1" customWidth="1"/>
    <col min="34" max="34" width="19.6328125" style="137" hidden="1" customWidth="1"/>
    <col min="35" max="35" width="16.453125" style="137" hidden="1" customWidth="1"/>
    <col min="36" max="36" width="20.36328125" style="137" hidden="1" customWidth="1"/>
    <col min="37" max="37" width="15.90625" style="137" hidden="1" customWidth="1"/>
    <col min="38" max="38" width="14.453125" style="137" hidden="1" customWidth="1"/>
    <col min="39" max="39" width="17.36328125" style="137" hidden="1" customWidth="1"/>
    <col min="40" max="40" width="19.6328125" style="137" hidden="1" customWidth="1"/>
    <col min="41" max="41" width="17.453125" style="35" hidden="1" customWidth="1"/>
    <col min="42" max="42" width="36.453125" style="85" customWidth="1"/>
    <col min="43" max="43" width="31" style="10" customWidth="1"/>
    <col min="44" max="44" width="24.6328125" style="10" customWidth="1"/>
    <col min="45" max="47" width="8.90625" style="10" customWidth="1"/>
    <col min="48" max="50" width="8.90625" style="4" customWidth="1"/>
    <col min="51" max="52" width="9.08984375" style="4" customWidth="1"/>
    <col min="53" max="53" width="12" style="4" customWidth="1"/>
    <col min="54" max="54" width="9.08984375" style="4" customWidth="1"/>
    <col min="55" max="55" width="11" style="4" customWidth="1"/>
    <col min="56" max="56" width="9.08984375" style="4" customWidth="1"/>
    <col min="57" max="57" width="11.08984375" style="4" customWidth="1"/>
    <col min="58" max="58" width="9.08984375" style="4" customWidth="1"/>
    <col min="59" max="59" width="12.54296875" style="4" customWidth="1"/>
    <col min="60" max="68" width="9.08984375" style="4" customWidth="1"/>
    <col min="69" max="90" width="9.08984375" style="2" customWidth="1"/>
    <col min="91" max="16384" width="9.08984375" style="1"/>
  </cols>
  <sheetData>
    <row r="1" spans="1:40" ht="30.65" customHeight="1">
      <c r="A1" s="6"/>
      <c r="B1" s="6"/>
      <c r="C1" s="6"/>
      <c r="D1" s="201"/>
      <c r="E1" s="202"/>
      <c r="F1" s="202"/>
      <c r="G1" s="202"/>
      <c r="H1" s="202"/>
      <c r="I1" s="202"/>
      <c r="J1" s="202"/>
      <c r="K1" s="202"/>
      <c r="L1" s="202"/>
      <c r="M1" s="207"/>
      <c r="N1" s="207" t="s">
        <v>114</v>
      </c>
      <c r="O1" s="207"/>
      <c r="P1" s="207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230"/>
      <c r="AN1" s="230"/>
    </row>
    <row r="2" spans="1:40" ht="19.75" customHeight="1">
      <c r="A2" s="6"/>
      <c r="B2" s="6"/>
      <c r="C2" s="6"/>
      <c r="D2" s="201"/>
      <c r="E2" s="202"/>
      <c r="F2" s="202"/>
      <c r="G2" s="202"/>
      <c r="H2" s="202"/>
      <c r="I2" s="202"/>
      <c r="J2" s="202"/>
      <c r="K2" s="202"/>
      <c r="L2" s="202"/>
      <c r="M2" s="207"/>
      <c r="N2" s="213" t="s">
        <v>108</v>
      </c>
      <c r="O2" s="213"/>
      <c r="P2" s="213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98"/>
      <c r="AN2" s="198"/>
    </row>
    <row r="3" spans="1:40" ht="19.75" customHeight="1">
      <c r="A3" s="6"/>
      <c r="B3" s="6"/>
      <c r="C3" s="6"/>
      <c r="D3" s="201"/>
      <c r="E3" s="202"/>
      <c r="F3" s="202"/>
      <c r="G3" s="202"/>
      <c r="H3" s="202"/>
      <c r="I3" s="202"/>
      <c r="J3" s="202"/>
      <c r="K3" s="202"/>
      <c r="L3" s="202"/>
      <c r="M3" s="207"/>
      <c r="N3" s="213" t="s">
        <v>109</v>
      </c>
      <c r="O3" s="213"/>
      <c r="P3" s="213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98"/>
      <c r="AN3" s="198"/>
    </row>
    <row r="4" spans="1:40" ht="20.399999999999999" customHeight="1">
      <c r="A4" s="6"/>
      <c r="B4" s="6"/>
      <c r="C4" s="6"/>
      <c r="D4" s="201"/>
      <c r="E4" s="202"/>
      <c r="F4" s="202"/>
      <c r="G4" s="202"/>
      <c r="H4" s="202"/>
      <c r="I4" s="202"/>
      <c r="J4" s="202"/>
      <c r="K4" s="202"/>
      <c r="L4" s="202"/>
      <c r="M4" s="202"/>
      <c r="N4" s="214" t="s">
        <v>115</v>
      </c>
      <c r="O4" s="214"/>
      <c r="P4" s="214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98"/>
      <c r="AN4" s="198"/>
    </row>
    <row r="5" spans="1:40" ht="55.75" customHeight="1">
      <c r="A5" s="6"/>
      <c r="B5" s="203"/>
      <c r="C5" s="203"/>
      <c r="D5" s="203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</row>
    <row r="6" spans="1:40" ht="32.4" customHeight="1">
      <c r="A6" s="215" t="s">
        <v>112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</row>
    <row r="7" spans="1:40" ht="29.4" customHeight="1">
      <c r="A7" s="215" t="s">
        <v>110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</row>
    <row r="8" spans="1:40" ht="20">
      <c r="A8" s="251" t="s">
        <v>101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</row>
    <row r="9" spans="1:40" ht="20">
      <c r="A9" s="216">
        <v>1310000000</v>
      </c>
      <c r="B9" s="216"/>
      <c r="C9" s="203"/>
      <c r="D9" s="200"/>
      <c r="E9" s="206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</row>
    <row r="10" spans="1:40">
      <c r="A10" s="217" t="s">
        <v>113</v>
      </c>
      <c r="B10" s="217"/>
      <c r="C10" s="3"/>
      <c r="AB10" s="69" t="s">
        <v>31</v>
      </c>
      <c r="AC10" s="106"/>
      <c r="AD10" s="106"/>
      <c r="AE10" s="106"/>
      <c r="AF10" s="106"/>
      <c r="AG10" s="106"/>
      <c r="AH10" s="107"/>
      <c r="AI10" s="107"/>
      <c r="AJ10" s="107"/>
      <c r="AK10" s="107"/>
      <c r="AL10" s="107"/>
      <c r="AM10" s="108" t="s">
        <v>31</v>
      </c>
      <c r="AN10" s="107"/>
    </row>
    <row r="11" spans="1:40" ht="15" customHeight="1">
      <c r="A11" s="200"/>
      <c r="B11" s="200"/>
      <c r="C11" s="3"/>
      <c r="O11" s="209" t="s">
        <v>111</v>
      </c>
      <c r="AB11" s="69"/>
      <c r="AC11" s="106"/>
      <c r="AD11" s="106"/>
      <c r="AE11" s="106"/>
      <c r="AF11" s="106"/>
      <c r="AG11" s="106"/>
      <c r="AH11" s="107"/>
      <c r="AI11" s="107"/>
      <c r="AJ11" s="107"/>
      <c r="AK11" s="107"/>
      <c r="AL11" s="107"/>
      <c r="AM11" s="108"/>
      <c r="AN11" s="107"/>
    </row>
    <row r="12" spans="1:40" hidden="1">
      <c r="A12" s="200"/>
      <c r="B12" s="200"/>
      <c r="C12" s="3"/>
      <c r="O12" s="208"/>
      <c r="AB12" s="69"/>
      <c r="AC12" s="106"/>
      <c r="AD12" s="106"/>
      <c r="AE12" s="106"/>
      <c r="AF12" s="106"/>
      <c r="AG12" s="106"/>
      <c r="AH12" s="107"/>
      <c r="AI12" s="107"/>
      <c r="AJ12" s="107"/>
      <c r="AK12" s="107"/>
      <c r="AL12" s="107"/>
      <c r="AM12" s="108"/>
      <c r="AN12" s="107"/>
    </row>
    <row r="13" spans="1:40" hidden="1">
      <c r="A13" s="200"/>
      <c r="B13" s="200"/>
      <c r="C13" s="3"/>
      <c r="O13" s="208"/>
      <c r="AB13" s="69"/>
      <c r="AC13" s="106"/>
      <c r="AD13" s="106"/>
      <c r="AE13" s="106"/>
      <c r="AF13" s="106"/>
      <c r="AG13" s="106"/>
      <c r="AH13" s="107"/>
      <c r="AI13" s="107"/>
      <c r="AJ13" s="107"/>
      <c r="AK13" s="107"/>
      <c r="AL13" s="107"/>
      <c r="AM13" s="108"/>
      <c r="AN13" s="107"/>
    </row>
    <row r="14" spans="1:40" hidden="1">
      <c r="A14" s="200"/>
      <c r="B14" s="200"/>
      <c r="C14" s="3"/>
      <c r="O14" s="208"/>
      <c r="AB14" s="69"/>
      <c r="AC14" s="106"/>
      <c r="AD14" s="106"/>
      <c r="AE14" s="106"/>
      <c r="AF14" s="106"/>
      <c r="AG14" s="106"/>
      <c r="AH14" s="107"/>
      <c r="AI14" s="107"/>
      <c r="AJ14" s="107"/>
      <c r="AK14" s="107"/>
      <c r="AL14" s="107"/>
      <c r="AM14" s="108"/>
      <c r="AN14" s="107"/>
    </row>
    <row r="15" spans="1:40" hidden="1">
      <c r="A15" s="200"/>
      <c r="B15" s="200"/>
      <c r="C15" s="3"/>
      <c r="O15" s="208"/>
      <c r="AB15" s="69"/>
      <c r="AC15" s="106"/>
      <c r="AD15" s="106"/>
      <c r="AE15" s="106"/>
      <c r="AF15" s="106"/>
      <c r="AG15" s="106"/>
      <c r="AH15" s="107"/>
      <c r="AI15" s="107"/>
      <c r="AJ15" s="107"/>
      <c r="AK15" s="107"/>
      <c r="AL15" s="107"/>
      <c r="AM15" s="108"/>
      <c r="AN15" s="107"/>
    </row>
    <row r="16" spans="1:40" hidden="1">
      <c r="A16" s="200"/>
      <c r="B16" s="200"/>
      <c r="C16" s="3"/>
      <c r="O16" s="208"/>
      <c r="AB16" s="69"/>
      <c r="AC16" s="106"/>
      <c r="AD16" s="106"/>
      <c r="AE16" s="106"/>
      <c r="AF16" s="106"/>
      <c r="AG16" s="106"/>
      <c r="AH16" s="107"/>
      <c r="AI16" s="107"/>
      <c r="AJ16" s="107"/>
      <c r="AK16" s="107"/>
      <c r="AL16" s="107"/>
      <c r="AM16" s="108"/>
      <c r="AN16" s="107"/>
    </row>
    <row r="17" spans="1:90" hidden="1">
      <c r="A17" s="200"/>
      <c r="B17" s="200"/>
      <c r="C17" s="3"/>
      <c r="O17" s="208"/>
      <c r="AB17" s="69"/>
      <c r="AC17" s="106"/>
      <c r="AD17" s="106"/>
      <c r="AE17" s="106"/>
      <c r="AF17" s="106"/>
      <c r="AG17" s="106"/>
      <c r="AH17" s="107"/>
      <c r="AI17" s="107"/>
      <c r="AJ17" s="107"/>
      <c r="AK17" s="107"/>
      <c r="AL17" s="107"/>
      <c r="AM17" s="108"/>
      <c r="AN17" s="107"/>
    </row>
    <row r="18" spans="1:90" hidden="1">
      <c r="A18" s="200"/>
      <c r="B18" s="200"/>
      <c r="C18" s="3"/>
      <c r="O18" s="208"/>
      <c r="AB18" s="69"/>
      <c r="AC18" s="106"/>
      <c r="AD18" s="106"/>
      <c r="AE18" s="106"/>
      <c r="AF18" s="106"/>
      <c r="AG18" s="106"/>
      <c r="AH18" s="107"/>
      <c r="AI18" s="107"/>
      <c r="AJ18" s="107"/>
      <c r="AK18" s="107"/>
      <c r="AL18" s="107"/>
      <c r="AM18" s="108"/>
      <c r="AN18" s="107"/>
    </row>
    <row r="19" spans="1:90" hidden="1">
      <c r="A19" s="200"/>
      <c r="B19" s="200"/>
      <c r="C19" s="3"/>
      <c r="O19" s="208"/>
      <c r="AB19" s="69"/>
      <c r="AC19" s="106"/>
      <c r="AD19" s="106"/>
      <c r="AE19" s="106"/>
      <c r="AF19" s="106"/>
      <c r="AG19" s="106"/>
      <c r="AH19" s="107"/>
      <c r="AI19" s="107"/>
      <c r="AJ19" s="107"/>
      <c r="AK19" s="107"/>
      <c r="AL19" s="107"/>
      <c r="AM19" s="108"/>
      <c r="AN19" s="107"/>
    </row>
    <row r="20" spans="1:90" hidden="1">
      <c r="A20" s="200"/>
      <c r="B20" s="200"/>
      <c r="C20" s="3"/>
      <c r="O20" s="208" t="s">
        <v>111</v>
      </c>
      <c r="AB20" s="69"/>
      <c r="AC20" s="106"/>
      <c r="AD20" s="106"/>
      <c r="AE20" s="106"/>
      <c r="AF20" s="106"/>
      <c r="AG20" s="106"/>
      <c r="AH20" s="107"/>
      <c r="AI20" s="107"/>
      <c r="AJ20" s="107"/>
      <c r="AK20" s="107"/>
      <c r="AL20" s="107"/>
      <c r="AM20" s="108"/>
      <c r="AN20" s="107"/>
    </row>
    <row r="21" spans="1:90">
      <c r="A21" s="252" t="s">
        <v>69</v>
      </c>
      <c r="B21" s="218" t="s">
        <v>48</v>
      </c>
      <c r="C21" s="218" t="s">
        <v>49</v>
      </c>
      <c r="D21" s="218" t="s">
        <v>51</v>
      </c>
      <c r="E21" s="241" t="s">
        <v>41</v>
      </c>
      <c r="F21" s="242"/>
      <c r="G21" s="242"/>
      <c r="H21" s="242"/>
      <c r="I21" s="243"/>
      <c r="J21" s="241" t="s">
        <v>72</v>
      </c>
      <c r="K21" s="242"/>
      <c r="L21" s="242"/>
      <c r="M21" s="242"/>
      <c r="N21" s="242"/>
      <c r="O21" s="243"/>
      <c r="P21" s="210" t="s">
        <v>5</v>
      </c>
      <c r="Q21" s="221" t="s">
        <v>41</v>
      </c>
      <c r="R21" s="221"/>
      <c r="S21" s="221"/>
      <c r="T21" s="221"/>
      <c r="U21" s="221"/>
      <c r="V21" s="221" t="s">
        <v>72</v>
      </c>
      <c r="W21" s="221"/>
      <c r="X21" s="221"/>
      <c r="Y21" s="221"/>
      <c r="Z21" s="221"/>
      <c r="AA21" s="221"/>
      <c r="AB21" s="222" t="s">
        <v>5</v>
      </c>
      <c r="AC21" s="236" t="s">
        <v>0</v>
      </c>
      <c r="AD21" s="236"/>
      <c r="AE21" s="236"/>
      <c r="AF21" s="236"/>
      <c r="AG21" s="236"/>
      <c r="AH21" s="236"/>
      <c r="AI21" s="236"/>
      <c r="AJ21" s="236"/>
      <c r="AK21" s="236"/>
      <c r="AL21" s="236"/>
      <c r="AM21" s="236"/>
      <c r="AN21" s="236"/>
    </row>
    <row r="22" spans="1:90" ht="18.75" customHeight="1">
      <c r="A22" s="252"/>
      <c r="B22" s="218"/>
      <c r="C22" s="218"/>
      <c r="D22" s="218"/>
      <c r="E22" s="244"/>
      <c r="F22" s="245"/>
      <c r="G22" s="245"/>
      <c r="H22" s="245"/>
      <c r="I22" s="246"/>
      <c r="J22" s="244"/>
      <c r="K22" s="245"/>
      <c r="L22" s="245"/>
      <c r="M22" s="245"/>
      <c r="N22" s="245"/>
      <c r="O22" s="246"/>
      <c r="P22" s="21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3"/>
      <c r="AC22" s="241" t="s">
        <v>41</v>
      </c>
      <c r="AD22" s="242"/>
      <c r="AE22" s="242"/>
      <c r="AF22" s="242"/>
      <c r="AG22" s="243"/>
      <c r="AH22" s="240" t="s">
        <v>72</v>
      </c>
      <c r="AI22" s="240"/>
      <c r="AJ22" s="240"/>
      <c r="AK22" s="240"/>
      <c r="AL22" s="240"/>
      <c r="AM22" s="240"/>
      <c r="AN22" s="237" t="s">
        <v>5</v>
      </c>
      <c r="AQ22" s="225"/>
      <c r="AR22" s="225"/>
      <c r="AS22" s="225"/>
      <c r="AT22" s="225"/>
    </row>
    <row r="23" spans="1:90">
      <c r="A23" s="252"/>
      <c r="B23" s="218"/>
      <c r="C23" s="218"/>
      <c r="D23" s="218"/>
      <c r="E23" s="244"/>
      <c r="F23" s="245"/>
      <c r="G23" s="245"/>
      <c r="H23" s="245"/>
      <c r="I23" s="246"/>
      <c r="J23" s="244"/>
      <c r="K23" s="245"/>
      <c r="L23" s="245"/>
      <c r="M23" s="245"/>
      <c r="N23" s="245"/>
      <c r="O23" s="246"/>
      <c r="P23" s="21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3"/>
      <c r="AC23" s="244"/>
      <c r="AD23" s="245"/>
      <c r="AE23" s="245"/>
      <c r="AF23" s="245"/>
      <c r="AG23" s="246"/>
      <c r="AH23" s="240"/>
      <c r="AI23" s="240"/>
      <c r="AJ23" s="240"/>
      <c r="AK23" s="240"/>
      <c r="AL23" s="240"/>
      <c r="AM23" s="240"/>
      <c r="AN23" s="238"/>
    </row>
    <row r="24" spans="1:90">
      <c r="A24" s="252"/>
      <c r="B24" s="218"/>
      <c r="C24" s="218"/>
      <c r="D24" s="218"/>
      <c r="E24" s="244"/>
      <c r="F24" s="245"/>
      <c r="G24" s="245"/>
      <c r="H24" s="245"/>
      <c r="I24" s="246"/>
      <c r="J24" s="244"/>
      <c r="K24" s="245"/>
      <c r="L24" s="245"/>
      <c r="M24" s="245"/>
      <c r="N24" s="245"/>
      <c r="O24" s="246"/>
      <c r="P24" s="21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3"/>
      <c r="AC24" s="244"/>
      <c r="AD24" s="245"/>
      <c r="AE24" s="245"/>
      <c r="AF24" s="245"/>
      <c r="AG24" s="246"/>
      <c r="AH24" s="240"/>
      <c r="AI24" s="240"/>
      <c r="AJ24" s="240"/>
      <c r="AK24" s="240"/>
      <c r="AL24" s="240"/>
      <c r="AM24" s="240"/>
      <c r="AN24" s="239"/>
      <c r="AO24" s="34"/>
      <c r="AP24" s="86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</row>
    <row r="25" spans="1:90">
      <c r="A25" s="252"/>
      <c r="B25" s="218"/>
      <c r="C25" s="218"/>
      <c r="D25" s="218"/>
      <c r="E25" s="244"/>
      <c r="F25" s="245"/>
      <c r="G25" s="245"/>
      <c r="H25" s="245"/>
      <c r="I25" s="246"/>
      <c r="J25" s="244"/>
      <c r="K25" s="245"/>
      <c r="L25" s="245"/>
      <c r="M25" s="245"/>
      <c r="N25" s="245"/>
      <c r="O25" s="246"/>
      <c r="P25" s="21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3"/>
      <c r="AC25" s="244"/>
      <c r="AD25" s="245"/>
      <c r="AE25" s="245"/>
      <c r="AF25" s="245"/>
      <c r="AG25" s="246"/>
      <c r="AH25" s="240"/>
      <c r="AI25" s="240"/>
      <c r="AJ25" s="240"/>
      <c r="AK25" s="240"/>
      <c r="AL25" s="240"/>
      <c r="AM25" s="240"/>
      <c r="AN25" s="239"/>
      <c r="AO25" s="34"/>
      <c r="AP25" s="86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</row>
    <row r="26" spans="1:90">
      <c r="A26" s="252"/>
      <c r="B26" s="218"/>
      <c r="C26" s="218"/>
      <c r="D26" s="218"/>
      <c r="E26" s="244"/>
      <c r="F26" s="245"/>
      <c r="G26" s="245"/>
      <c r="H26" s="245"/>
      <c r="I26" s="246"/>
      <c r="J26" s="244"/>
      <c r="K26" s="245"/>
      <c r="L26" s="245"/>
      <c r="M26" s="245"/>
      <c r="N26" s="245"/>
      <c r="O26" s="246"/>
      <c r="P26" s="21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3"/>
      <c r="AC26" s="244"/>
      <c r="AD26" s="245"/>
      <c r="AE26" s="245"/>
      <c r="AF26" s="245"/>
      <c r="AG26" s="246"/>
      <c r="AH26" s="240"/>
      <c r="AI26" s="240"/>
      <c r="AJ26" s="240"/>
      <c r="AK26" s="240"/>
      <c r="AL26" s="240"/>
      <c r="AM26" s="240"/>
      <c r="AN26" s="239"/>
      <c r="AO26" s="34"/>
      <c r="AP26" s="86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</row>
    <row r="27" spans="1:90">
      <c r="A27" s="252"/>
      <c r="B27" s="218"/>
      <c r="C27" s="218"/>
      <c r="D27" s="218"/>
      <c r="E27" s="247"/>
      <c r="F27" s="248"/>
      <c r="G27" s="248"/>
      <c r="H27" s="248"/>
      <c r="I27" s="249"/>
      <c r="J27" s="247"/>
      <c r="K27" s="248"/>
      <c r="L27" s="248"/>
      <c r="M27" s="248"/>
      <c r="N27" s="248"/>
      <c r="O27" s="249"/>
      <c r="P27" s="21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3"/>
      <c r="AC27" s="247"/>
      <c r="AD27" s="248"/>
      <c r="AE27" s="248"/>
      <c r="AF27" s="248"/>
      <c r="AG27" s="249"/>
      <c r="AH27" s="240"/>
      <c r="AI27" s="240"/>
      <c r="AJ27" s="240"/>
      <c r="AK27" s="240"/>
      <c r="AL27" s="240"/>
      <c r="AM27" s="240"/>
      <c r="AN27" s="239"/>
      <c r="AO27" s="34"/>
      <c r="AP27" s="86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</row>
    <row r="28" spans="1:90">
      <c r="A28" s="252"/>
      <c r="B28" s="218"/>
      <c r="C28" s="218"/>
      <c r="D28" s="218"/>
      <c r="E28" s="228" t="s">
        <v>37</v>
      </c>
      <c r="F28" s="227" t="s">
        <v>71</v>
      </c>
      <c r="G28" s="227" t="s">
        <v>25</v>
      </c>
      <c r="H28" s="227"/>
      <c r="I28" s="231" t="s">
        <v>70</v>
      </c>
      <c r="J28" s="228" t="s">
        <v>37</v>
      </c>
      <c r="K28" s="227" t="s">
        <v>79</v>
      </c>
      <c r="L28" s="227" t="s">
        <v>71</v>
      </c>
      <c r="M28" s="227" t="s">
        <v>25</v>
      </c>
      <c r="N28" s="227"/>
      <c r="O28" s="231" t="s">
        <v>70</v>
      </c>
      <c r="P28" s="211"/>
      <c r="Q28" s="234" t="s">
        <v>37</v>
      </c>
      <c r="R28" s="218" t="s">
        <v>71</v>
      </c>
      <c r="S28" s="218" t="s">
        <v>25</v>
      </c>
      <c r="T28" s="218"/>
      <c r="U28" s="218" t="s">
        <v>70</v>
      </c>
      <c r="V28" s="234" t="s">
        <v>37</v>
      </c>
      <c r="W28" s="218" t="s">
        <v>79</v>
      </c>
      <c r="X28" s="218" t="s">
        <v>71</v>
      </c>
      <c r="Y28" s="218" t="s">
        <v>25</v>
      </c>
      <c r="Z28" s="218"/>
      <c r="AA28" s="218" t="s">
        <v>70</v>
      </c>
      <c r="AB28" s="223"/>
      <c r="AC28" s="228" t="s">
        <v>37</v>
      </c>
      <c r="AD28" s="227" t="s">
        <v>71</v>
      </c>
      <c r="AE28" s="227" t="s">
        <v>25</v>
      </c>
      <c r="AF28" s="227"/>
      <c r="AG28" s="231" t="s">
        <v>70</v>
      </c>
      <c r="AH28" s="228" t="s">
        <v>37</v>
      </c>
      <c r="AI28" s="227" t="s">
        <v>79</v>
      </c>
      <c r="AJ28" s="227" t="s">
        <v>71</v>
      </c>
      <c r="AK28" s="227" t="s">
        <v>25</v>
      </c>
      <c r="AL28" s="227"/>
      <c r="AM28" s="231" t="s">
        <v>70</v>
      </c>
      <c r="AN28" s="238"/>
      <c r="AQ28" s="29"/>
      <c r="AR28" s="29"/>
      <c r="AS28" s="226"/>
      <c r="AT28" s="226"/>
    </row>
    <row r="29" spans="1:90" ht="13.25" customHeight="1">
      <c r="A29" s="252"/>
      <c r="B29" s="218"/>
      <c r="C29" s="218"/>
      <c r="D29" s="218"/>
      <c r="E29" s="228"/>
      <c r="F29" s="227"/>
      <c r="G29" s="227" t="s">
        <v>67</v>
      </c>
      <c r="H29" s="227" t="s">
        <v>38</v>
      </c>
      <c r="I29" s="232"/>
      <c r="J29" s="228"/>
      <c r="K29" s="227"/>
      <c r="L29" s="227"/>
      <c r="M29" s="227" t="s">
        <v>67</v>
      </c>
      <c r="N29" s="227" t="s">
        <v>38</v>
      </c>
      <c r="O29" s="232"/>
      <c r="P29" s="211"/>
      <c r="Q29" s="234"/>
      <c r="R29" s="218"/>
      <c r="S29" s="218" t="s">
        <v>67</v>
      </c>
      <c r="T29" s="218" t="s">
        <v>38</v>
      </c>
      <c r="U29" s="218"/>
      <c r="V29" s="234"/>
      <c r="W29" s="218"/>
      <c r="X29" s="218"/>
      <c r="Y29" s="218" t="s">
        <v>67</v>
      </c>
      <c r="Z29" s="218" t="s">
        <v>38</v>
      </c>
      <c r="AA29" s="218"/>
      <c r="AB29" s="223"/>
      <c r="AC29" s="228"/>
      <c r="AD29" s="227"/>
      <c r="AE29" s="227" t="s">
        <v>67</v>
      </c>
      <c r="AF29" s="227" t="s">
        <v>38</v>
      </c>
      <c r="AG29" s="232"/>
      <c r="AH29" s="228"/>
      <c r="AI29" s="227"/>
      <c r="AJ29" s="227"/>
      <c r="AK29" s="227" t="s">
        <v>67</v>
      </c>
      <c r="AL29" s="227" t="s">
        <v>38</v>
      </c>
      <c r="AM29" s="232"/>
      <c r="AN29" s="238"/>
      <c r="AQ29" s="29"/>
      <c r="AR29" s="29"/>
      <c r="AS29" s="29"/>
      <c r="AT29" s="29"/>
    </row>
    <row r="30" spans="1:90" ht="44.4" customHeight="1">
      <c r="A30" s="252"/>
      <c r="B30" s="218"/>
      <c r="C30" s="218"/>
      <c r="D30" s="218"/>
      <c r="E30" s="228"/>
      <c r="F30" s="227"/>
      <c r="G30" s="227"/>
      <c r="H30" s="227"/>
      <c r="I30" s="233"/>
      <c r="J30" s="228"/>
      <c r="K30" s="227"/>
      <c r="L30" s="227"/>
      <c r="M30" s="227"/>
      <c r="N30" s="227"/>
      <c r="O30" s="233"/>
      <c r="P30" s="212"/>
      <c r="Q30" s="234"/>
      <c r="R30" s="218"/>
      <c r="S30" s="218"/>
      <c r="T30" s="218"/>
      <c r="U30" s="218"/>
      <c r="V30" s="234"/>
      <c r="W30" s="218"/>
      <c r="X30" s="218"/>
      <c r="Y30" s="218"/>
      <c r="Z30" s="218"/>
      <c r="AA30" s="218"/>
      <c r="AB30" s="224"/>
      <c r="AC30" s="228"/>
      <c r="AD30" s="227"/>
      <c r="AE30" s="227"/>
      <c r="AF30" s="227"/>
      <c r="AG30" s="233"/>
      <c r="AH30" s="228"/>
      <c r="AI30" s="227"/>
      <c r="AJ30" s="227"/>
      <c r="AK30" s="227"/>
      <c r="AL30" s="227"/>
      <c r="AM30" s="233"/>
      <c r="AN30" s="238"/>
      <c r="AQ30" s="30"/>
      <c r="AR30" s="30"/>
      <c r="AS30" s="30"/>
      <c r="AT30" s="30"/>
    </row>
    <row r="31" spans="1:90" s="50" customFormat="1">
      <c r="A31" s="74">
        <v>1</v>
      </c>
      <c r="B31" s="74">
        <v>2</v>
      </c>
      <c r="C31" s="74">
        <v>3</v>
      </c>
      <c r="D31" s="74">
        <v>4</v>
      </c>
      <c r="E31" s="84">
        <v>5</v>
      </c>
      <c r="F31" s="84">
        <v>6</v>
      </c>
      <c r="G31" s="84">
        <v>7</v>
      </c>
      <c r="H31" s="84">
        <v>8</v>
      </c>
      <c r="I31" s="84">
        <v>9</v>
      </c>
      <c r="J31" s="84">
        <v>10</v>
      </c>
      <c r="K31" s="84">
        <v>11</v>
      </c>
      <c r="L31" s="84">
        <v>12</v>
      </c>
      <c r="M31" s="84">
        <v>13</v>
      </c>
      <c r="N31" s="84">
        <v>14</v>
      </c>
      <c r="O31" s="84">
        <v>15</v>
      </c>
      <c r="P31" s="84">
        <v>16</v>
      </c>
      <c r="Q31" s="74">
        <v>5</v>
      </c>
      <c r="R31" s="74">
        <v>6</v>
      </c>
      <c r="S31" s="74">
        <v>7</v>
      </c>
      <c r="T31" s="74">
        <v>8</v>
      </c>
      <c r="U31" s="74">
        <v>9</v>
      </c>
      <c r="V31" s="74">
        <v>10</v>
      </c>
      <c r="W31" s="74">
        <v>11</v>
      </c>
      <c r="X31" s="74">
        <v>12</v>
      </c>
      <c r="Y31" s="74">
        <v>13</v>
      </c>
      <c r="Z31" s="74">
        <v>14</v>
      </c>
      <c r="AA31" s="74">
        <v>15</v>
      </c>
      <c r="AB31" s="74">
        <v>16</v>
      </c>
      <c r="AC31" s="84">
        <v>5</v>
      </c>
      <c r="AD31" s="84">
        <v>6</v>
      </c>
      <c r="AE31" s="84">
        <v>7</v>
      </c>
      <c r="AF31" s="84">
        <v>8</v>
      </c>
      <c r="AG31" s="84">
        <v>9</v>
      </c>
      <c r="AH31" s="84">
        <v>10</v>
      </c>
      <c r="AI31" s="84">
        <v>11</v>
      </c>
      <c r="AJ31" s="84">
        <v>12</v>
      </c>
      <c r="AK31" s="84">
        <v>13</v>
      </c>
      <c r="AL31" s="84">
        <v>14</v>
      </c>
      <c r="AM31" s="84">
        <v>15</v>
      </c>
      <c r="AN31" s="84">
        <v>16</v>
      </c>
      <c r="AO31" s="92"/>
      <c r="AP31" s="87"/>
      <c r="AQ31" s="41"/>
      <c r="AR31" s="41"/>
      <c r="AS31" s="41"/>
      <c r="AT31" s="41"/>
      <c r="AU31" s="40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</row>
    <row r="32" spans="1:90" s="153" customFormat="1" ht="31.75" customHeight="1">
      <c r="A32" s="184" t="s">
        <v>39</v>
      </c>
      <c r="B32" s="184" t="s">
        <v>23</v>
      </c>
      <c r="C32" s="183"/>
      <c r="D32" s="183" t="s">
        <v>75</v>
      </c>
      <c r="E32" s="103">
        <f t="shared" ref="E32:E40" si="0">+F32+I32</f>
        <v>1500000</v>
      </c>
      <c r="F32" s="103">
        <f>F33+F38+F39+F40</f>
        <v>1500000</v>
      </c>
      <c r="G32" s="103">
        <f>+G33</f>
        <v>0</v>
      </c>
      <c r="H32" s="103">
        <f>H33</f>
        <v>0</v>
      </c>
      <c r="I32" s="103">
        <f>+I33+I39+I38</f>
        <v>0</v>
      </c>
      <c r="J32" s="103">
        <f>+L32+O32</f>
        <v>0</v>
      </c>
      <c r="K32" s="103"/>
      <c r="L32" s="103">
        <f>+L33+L39+L38</f>
        <v>0</v>
      </c>
      <c r="M32" s="103">
        <f>+M33+M39+M38</f>
        <v>0</v>
      </c>
      <c r="N32" s="103">
        <f>+N33+N39+N38</f>
        <v>0</v>
      </c>
      <c r="O32" s="103">
        <f>O33</f>
        <v>0</v>
      </c>
      <c r="P32" s="141">
        <f>+J32+E32</f>
        <v>1500000</v>
      </c>
      <c r="Q32" s="103">
        <f>+E32+J32</f>
        <v>1500000</v>
      </c>
      <c r="R32" s="103" t="e">
        <f t="shared" ref="R32:AB34" si="1">+F32+AD32</f>
        <v>#REF!</v>
      </c>
      <c r="S32" s="103" t="e">
        <f t="shared" si="1"/>
        <v>#REF!</v>
      </c>
      <c r="T32" s="103" t="e">
        <f t="shared" si="1"/>
        <v>#REF!</v>
      </c>
      <c r="U32" s="103" t="e">
        <f t="shared" si="1"/>
        <v>#REF!</v>
      </c>
      <c r="V32" s="103" t="e">
        <f t="shared" si="1"/>
        <v>#REF!</v>
      </c>
      <c r="W32" s="103" t="e">
        <f t="shared" si="1"/>
        <v>#REF!</v>
      </c>
      <c r="X32" s="103" t="e">
        <f t="shared" si="1"/>
        <v>#REF!</v>
      </c>
      <c r="Y32" s="103" t="e">
        <f t="shared" si="1"/>
        <v>#REF!</v>
      </c>
      <c r="Z32" s="103" t="e">
        <f t="shared" si="1"/>
        <v>#REF!</v>
      </c>
      <c r="AA32" s="103" t="e">
        <f t="shared" si="1"/>
        <v>#REF!</v>
      </c>
      <c r="AB32" s="103" t="e">
        <f t="shared" si="1"/>
        <v>#REF!</v>
      </c>
      <c r="AC32" s="103" t="e">
        <f>+AC33+#REF!+#REF!+#REF!+#REF!+#REF!+#REF!+#REF!+#REF!+AC39+AC38+#REF!+#REF!</f>
        <v>#REF!</v>
      </c>
      <c r="AD32" s="103" t="e">
        <f>+AD33+#REF!+#REF!+#REF!+#REF!+#REF!+#REF!+#REF!+#REF!+AD39+AD38+#REF!+#REF!</f>
        <v>#REF!</v>
      </c>
      <c r="AE32" s="103" t="e">
        <f>+AE33+#REF!+#REF!+#REF!+#REF!+#REF!+#REF!+#REF!+#REF!+AE39+AE38+#REF!+#REF!</f>
        <v>#REF!</v>
      </c>
      <c r="AF32" s="103" t="e">
        <f>+AF33+#REF!+#REF!+#REF!+#REF!+#REF!+#REF!+#REF!+#REF!+AF39+AF38+#REF!+#REF!</f>
        <v>#REF!</v>
      </c>
      <c r="AG32" s="103" t="e">
        <f>+AG33+#REF!+#REF!+#REF!+#REF!+#REF!+#REF!+#REF!+#REF!+AG39+AG38+#REF!+#REF!</f>
        <v>#REF!</v>
      </c>
      <c r="AH32" s="103" t="e">
        <f>+AH33+#REF!+#REF!+#REF!+#REF!+#REF!+#REF!+#REF!+#REF!+AH39+AH38+#REF!+#REF!</f>
        <v>#REF!</v>
      </c>
      <c r="AI32" s="103" t="e">
        <f>+AI33+#REF!+#REF!+#REF!+#REF!+#REF!+#REF!+#REF!+#REF!+AI39+AI38+#REF!+#REF!</f>
        <v>#REF!</v>
      </c>
      <c r="AJ32" s="103" t="e">
        <f>+AJ33+#REF!+#REF!+#REF!+#REF!+#REF!+#REF!+#REF!+#REF!+AJ39+AJ38+#REF!+#REF!</f>
        <v>#REF!</v>
      </c>
      <c r="AK32" s="103" t="e">
        <f>+AK33+#REF!+#REF!+#REF!+#REF!+#REF!+#REF!+#REF!+#REF!+AK39+AK38+#REF!+#REF!</f>
        <v>#REF!</v>
      </c>
      <c r="AL32" s="103" t="e">
        <f>+AL33+#REF!+#REF!+#REF!+#REF!+#REF!+#REF!+#REF!+#REF!+AL39+AL38+#REF!+#REF!</f>
        <v>#REF!</v>
      </c>
      <c r="AM32" s="103" t="e">
        <f>+AM33+#REF!+#REF!+#REF!+#REF!+#REF!+#REF!+#REF!+#REF!+AM39+AM38+#REF!+#REF!</f>
        <v>#REF!</v>
      </c>
      <c r="AN32" s="103" t="e">
        <f>+AH32+AC32</f>
        <v>#REF!</v>
      </c>
      <c r="AO32" s="142" t="e">
        <f>SUM(AC32:AN32)</f>
        <v>#REF!</v>
      </c>
      <c r="AP32" s="144"/>
      <c r="AQ32" s="144"/>
      <c r="AR32" s="145"/>
      <c r="AS32" s="149"/>
      <c r="AT32" s="149"/>
      <c r="AU32" s="150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  <c r="BI32" s="151"/>
      <c r="BJ32" s="151"/>
      <c r="BK32" s="151"/>
      <c r="BL32" s="151"/>
      <c r="BM32" s="151"/>
      <c r="BN32" s="151"/>
      <c r="BO32" s="151"/>
      <c r="BP32" s="151"/>
      <c r="BQ32" s="152"/>
      <c r="BR32" s="152"/>
      <c r="BS32" s="152"/>
      <c r="BT32" s="152"/>
      <c r="BU32" s="152"/>
      <c r="BV32" s="152"/>
      <c r="BW32" s="152"/>
      <c r="BX32" s="152"/>
      <c r="BY32" s="152"/>
      <c r="BZ32" s="152"/>
      <c r="CA32" s="152"/>
      <c r="CB32" s="152"/>
      <c r="CC32" s="152"/>
      <c r="CD32" s="152"/>
      <c r="CE32" s="152"/>
      <c r="CF32" s="152"/>
      <c r="CG32" s="152"/>
      <c r="CH32" s="152"/>
      <c r="CI32" s="152"/>
      <c r="CJ32" s="152"/>
      <c r="CK32" s="152"/>
      <c r="CL32" s="152"/>
    </row>
    <row r="33" spans="1:90" s="159" customFormat="1" ht="102" customHeight="1">
      <c r="A33" s="185" t="s">
        <v>57</v>
      </c>
      <c r="B33" s="186" t="s">
        <v>58</v>
      </c>
      <c r="C33" s="187" t="s">
        <v>29</v>
      </c>
      <c r="D33" s="84" t="s">
        <v>21</v>
      </c>
      <c r="E33" s="81">
        <f t="shared" si="0"/>
        <v>1500000</v>
      </c>
      <c r="F33" s="81">
        <f>+F37+F35</f>
        <v>1500000</v>
      </c>
      <c r="G33" s="81">
        <f>+G37+G35</f>
        <v>0</v>
      </c>
      <c r="H33" s="81">
        <f>+H37+H35</f>
        <v>0</v>
      </c>
      <c r="I33" s="81">
        <f>+I37+I35</f>
        <v>0</v>
      </c>
      <c r="J33" s="81">
        <f>+L33+O33</f>
        <v>0</v>
      </c>
      <c r="K33" s="81"/>
      <c r="L33" s="81">
        <f>+L37+L35</f>
        <v>0</v>
      </c>
      <c r="M33" s="81">
        <f>+M37+M35</f>
        <v>0</v>
      </c>
      <c r="N33" s="81">
        <f>+N37+N35</f>
        <v>0</v>
      </c>
      <c r="O33" s="81">
        <f>O35+O37</f>
        <v>0</v>
      </c>
      <c r="P33" s="81">
        <f t="shared" ref="P33:P45" si="2">+E33+J33</f>
        <v>1500000</v>
      </c>
      <c r="Q33" s="81">
        <f>+E33+AC33</f>
        <v>1500000</v>
      </c>
      <c r="R33" s="81">
        <f t="shared" si="1"/>
        <v>1500000</v>
      </c>
      <c r="S33" s="81">
        <f t="shared" si="1"/>
        <v>2680000</v>
      </c>
      <c r="T33" s="81">
        <f t="shared" si="1"/>
        <v>0</v>
      </c>
      <c r="U33" s="81">
        <f t="shared" si="1"/>
        <v>0</v>
      </c>
      <c r="V33" s="81">
        <f t="shared" si="1"/>
        <v>0</v>
      </c>
      <c r="W33" s="81">
        <f t="shared" si="1"/>
        <v>0</v>
      </c>
      <c r="X33" s="81">
        <f t="shared" si="1"/>
        <v>0</v>
      </c>
      <c r="Y33" s="81">
        <f t="shared" si="1"/>
        <v>0</v>
      </c>
      <c r="Z33" s="81">
        <f t="shared" si="1"/>
        <v>0</v>
      </c>
      <c r="AA33" s="81">
        <f t="shared" si="1"/>
        <v>0</v>
      </c>
      <c r="AB33" s="81">
        <f t="shared" si="1"/>
        <v>1500000</v>
      </c>
      <c r="AC33" s="81">
        <f t="shared" ref="AC33:AC39" si="3">+AD33+AG33</f>
        <v>0</v>
      </c>
      <c r="AD33" s="81">
        <f t="shared" ref="AD33:AM33" si="4">+AD37+AD35</f>
        <v>0</v>
      </c>
      <c r="AE33" s="81">
        <f t="shared" si="4"/>
        <v>2680000</v>
      </c>
      <c r="AF33" s="81">
        <f t="shared" si="4"/>
        <v>0</v>
      </c>
      <c r="AG33" s="81">
        <f t="shared" si="4"/>
        <v>0</v>
      </c>
      <c r="AH33" s="81">
        <f t="shared" si="4"/>
        <v>0</v>
      </c>
      <c r="AI33" s="81">
        <f t="shared" si="4"/>
        <v>0</v>
      </c>
      <c r="AJ33" s="81">
        <f t="shared" si="4"/>
        <v>0</v>
      </c>
      <c r="AK33" s="81">
        <f t="shared" si="4"/>
        <v>0</v>
      </c>
      <c r="AL33" s="81">
        <f t="shared" si="4"/>
        <v>0</v>
      </c>
      <c r="AM33" s="81">
        <f t="shared" si="4"/>
        <v>0</v>
      </c>
      <c r="AN33" s="81">
        <f t="shared" ref="AN33:AN39" si="5">+AC33+AH33</f>
        <v>0</v>
      </c>
      <c r="AO33" s="142">
        <f>SUM(AC33:AN33)</f>
        <v>2680000</v>
      </c>
      <c r="AP33" s="154"/>
      <c r="AQ33" s="144"/>
      <c r="AR33" s="155"/>
      <c r="AS33" s="155"/>
      <c r="AT33" s="155"/>
      <c r="AU33" s="156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7"/>
      <c r="BN33" s="157"/>
      <c r="BO33" s="157"/>
      <c r="BP33" s="157"/>
      <c r="BQ33" s="158"/>
      <c r="BR33" s="158"/>
      <c r="BS33" s="158"/>
      <c r="BT33" s="158"/>
      <c r="BU33" s="158"/>
      <c r="BV33" s="158"/>
      <c r="BW33" s="158"/>
      <c r="BX33" s="158"/>
      <c r="BY33" s="158"/>
      <c r="BZ33" s="158"/>
      <c r="CA33" s="158"/>
      <c r="CB33" s="158"/>
      <c r="CC33" s="158"/>
      <c r="CD33" s="158"/>
      <c r="CE33" s="158"/>
      <c r="CF33" s="158"/>
      <c r="CG33" s="158"/>
      <c r="CH33" s="158"/>
      <c r="CI33" s="158"/>
      <c r="CJ33" s="158"/>
      <c r="CK33" s="158"/>
      <c r="CL33" s="158"/>
    </row>
    <row r="34" spans="1:90" s="50" customFormat="1" ht="23.4" customHeight="1">
      <c r="A34" s="84"/>
      <c r="B34" s="84"/>
      <c r="C34" s="84"/>
      <c r="D34" s="84" t="s">
        <v>10</v>
      </c>
      <c r="E34" s="81">
        <f t="shared" si="0"/>
        <v>0</v>
      </c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>
        <f t="shared" si="2"/>
        <v>0</v>
      </c>
      <c r="Q34" s="71">
        <f>+E34+AC34</f>
        <v>0</v>
      </c>
      <c r="R34" s="71">
        <f t="shared" si="1"/>
        <v>0</v>
      </c>
      <c r="S34" s="71">
        <f t="shared" si="1"/>
        <v>0</v>
      </c>
      <c r="T34" s="71">
        <f t="shared" si="1"/>
        <v>0</v>
      </c>
      <c r="U34" s="71">
        <f t="shared" si="1"/>
        <v>0</v>
      </c>
      <c r="V34" s="71">
        <f t="shared" si="1"/>
        <v>0</v>
      </c>
      <c r="W34" s="71">
        <f t="shared" si="1"/>
        <v>0</v>
      </c>
      <c r="X34" s="71">
        <f t="shared" si="1"/>
        <v>0</v>
      </c>
      <c r="Y34" s="71">
        <f t="shared" si="1"/>
        <v>0</v>
      </c>
      <c r="Z34" s="71">
        <f t="shared" si="1"/>
        <v>0</v>
      </c>
      <c r="AA34" s="71">
        <f t="shared" si="1"/>
        <v>0</v>
      </c>
      <c r="AB34" s="71">
        <f t="shared" si="1"/>
        <v>0</v>
      </c>
      <c r="AC34" s="81">
        <f t="shared" si="3"/>
        <v>0</v>
      </c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>
        <f t="shared" si="5"/>
        <v>0</v>
      </c>
      <c r="AO34" s="95">
        <v>1</v>
      </c>
      <c r="AP34" s="87"/>
      <c r="AQ34" s="88"/>
      <c r="AR34" s="41"/>
      <c r="AS34" s="41"/>
      <c r="AT34" s="41"/>
      <c r="AU34" s="40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</row>
    <row r="35" spans="1:90" s="50" customFormat="1" ht="24.65" customHeight="1">
      <c r="A35" s="84"/>
      <c r="B35" s="84"/>
      <c r="C35" s="84"/>
      <c r="D35" s="84" t="s">
        <v>11</v>
      </c>
      <c r="E35" s="81">
        <f t="shared" si="0"/>
        <v>1500000</v>
      </c>
      <c r="F35" s="81">
        <v>1500000</v>
      </c>
      <c r="G35" s="81"/>
      <c r="H35" s="81"/>
      <c r="I35" s="81"/>
      <c r="J35" s="81">
        <f>+L35+O35</f>
        <v>0</v>
      </c>
      <c r="K35" s="81"/>
      <c r="L35" s="81"/>
      <c r="M35" s="81"/>
      <c r="N35" s="81"/>
      <c r="O35" s="81"/>
      <c r="P35" s="81">
        <f t="shared" si="2"/>
        <v>1500000</v>
      </c>
      <c r="Q35" s="71"/>
      <c r="R35" s="71"/>
      <c r="S35" s="71"/>
      <c r="T35" s="71"/>
      <c r="U35" s="71">
        <f t="shared" ref="U35:AB39" si="6">+I35+AG35</f>
        <v>0</v>
      </c>
      <c r="V35" s="71">
        <f t="shared" si="6"/>
        <v>0</v>
      </c>
      <c r="W35" s="71">
        <f t="shared" si="6"/>
        <v>0</v>
      </c>
      <c r="X35" s="71">
        <f t="shared" si="6"/>
        <v>0</v>
      </c>
      <c r="Y35" s="71">
        <f t="shared" si="6"/>
        <v>0</v>
      </c>
      <c r="Z35" s="71">
        <f t="shared" si="6"/>
        <v>0</v>
      </c>
      <c r="AA35" s="71">
        <f t="shared" si="6"/>
        <v>0</v>
      </c>
      <c r="AB35" s="71">
        <f t="shared" si="6"/>
        <v>1500000</v>
      </c>
      <c r="AC35" s="81">
        <f t="shared" si="3"/>
        <v>0</v>
      </c>
      <c r="AD35" s="81"/>
      <c r="AE35" s="81">
        <v>750000</v>
      </c>
      <c r="AF35" s="81"/>
      <c r="AG35" s="81"/>
      <c r="AH35" s="81">
        <f>+AJ35+AM35</f>
        <v>0</v>
      </c>
      <c r="AI35" s="81"/>
      <c r="AJ35" s="81"/>
      <c r="AK35" s="81"/>
      <c r="AL35" s="81"/>
      <c r="AM35" s="81"/>
      <c r="AN35" s="81">
        <f t="shared" si="5"/>
        <v>0</v>
      </c>
      <c r="AO35" s="142">
        <f>SUM(AC35:AN35)</f>
        <v>750000</v>
      </c>
      <c r="AP35" s="87"/>
      <c r="AQ35" s="88"/>
      <c r="AR35" s="41"/>
      <c r="AS35" s="41"/>
      <c r="AT35" s="41"/>
      <c r="AU35" s="40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</row>
    <row r="36" spans="1:90" s="50" customFormat="1" ht="1.25" hidden="1" customHeight="1">
      <c r="A36" s="84"/>
      <c r="B36" s="84"/>
      <c r="C36" s="84"/>
      <c r="D36" s="84" t="s">
        <v>40</v>
      </c>
      <c r="E36" s="98">
        <f t="shared" si="0"/>
        <v>0</v>
      </c>
      <c r="F36" s="98"/>
      <c r="G36" s="98"/>
      <c r="H36" s="98"/>
      <c r="I36" s="98"/>
      <c r="J36" s="98">
        <f>+L36+O36</f>
        <v>0</v>
      </c>
      <c r="K36" s="98"/>
      <c r="L36" s="98"/>
      <c r="M36" s="98"/>
      <c r="N36" s="98"/>
      <c r="O36" s="98"/>
      <c r="P36" s="98">
        <f t="shared" si="2"/>
        <v>0</v>
      </c>
      <c r="Q36" s="82">
        <f>+E36+AC36</f>
        <v>0</v>
      </c>
      <c r="R36" s="82">
        <f>+F36+AD36</f>
        <v>0</v>
      </c>
      <c r="S36" s="82">
        <f>+G36+AE36</f>
        <v>0</v>
      </c>
      <c r="T36" s="82">
        <f>+H36+AF36</f>
        <v>0</v>
      </c>
      <c r="U36" s="82">
        <f t="shared" si="6"/>
        <v>0</v>
      </c>
      <c r="V36" s="82">
        <f t="shared" si="6"/>
        <v>0</v>
      </c>
      <c r="W36" s="82">
        <f t="shared" si="6"/>
        <v>0</v>
      </c>
      <c r="X36" s="82">
        <f t="shared" si="6"/>
        <v>0</v>
      </c>
      <c r="Y36" s="82">
        <f t="shared" si="6"/>
        <v>0</v>
      </c>
      <c r="Z36" s="82">
        <f t="shared" si="6"/>
        <v>0</v>
      </c>
      <c r="AA36" s="82">
        <f t="shared" si="6"/>
        <v>0</v>
      </c>
      <c r="AB36" s="82">
        <f t="shared" si="6"/>
        <v>0</v>
      </c>
      <c r="AC36" s="98">
        <f t="shared" si="3"/>
        <v>0</v>
      </c>
      <c r="AD36" s="98"/>
      <c r="AE36" s="98"/>
      <c r="AF36" s="98"/>
      <c r="AG36" s="98"/>
      <c r="AH36" s="98">
        <f>+AJ36+AM36</f>
        <v>0</v>
      </c>
      <c r="AI36" s="98"/>
      <c r="AJ36" s="98"/>
      <c r="AK36" s="98"/>
      <c r="AL36" s="98"/>
      <c r="AM36" s="98"/>
      <c r="AN36" s="98">
        <f t="shared" si="5"/>
        <v>0</v>
      </c>
      <c r="AO36" s="142">
        <f>SUM(AC36:AN36)</f>
        <v>0</v>
      </c>
      <c r="AP36" s="40"/>
      <c r="AQ36" s="87"/>
      <c r="AR36" s="41"/>
      <c r="AS36" s="41"/>
      <c r="AT36" s="41"/>
      <c r="AU36" s="40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</row>
    <row r="37" spans="1:90" s="50" customFormat="1" ht="28.75" hidden="1" customHeight="1">
      <c r="A37" s="84"/>
      <c r="B37" s="84"/>
      <c r="C37" s="84"/>
      <c r="D37" s="84" t="s">
        <v>52</v>
      </c>
      <c r="E37" s="81">
        <f t="shared" si="0"/>
        <v>0</v>
      </c>
      <c r="F37" s="81"/>
      <c r="G37" s="81"/>
      <c r="H37" s="81"/>
      <c r="I37" s="81"/>
      <c r="J37" s="81">
        <f>+L37+O37</f>
        <v>0</v>
      </c>
      <c r="K37" s="81"/>
      <c r="L37" s="98"/>
      <c r="M37" s="81"/>
      <c r="N37" s="81"/>
      <c r="O37" s="81"/>
      <c r="P37" s="81">
        <f t="shared" si="2"/>
        <v>0</v>
      </c>
      <c r="Q37" s="71"/>
      <c r="R37" s="71"/>
      <c r="S37" s="71"/>
      <c r="T37" s="71"/>
      <c r="U37" s="71">
        <f t="shared" si="6"/>
        <v>0</v>
      </c>
      <c r="V37" s="71">
        <f t="shared" si="6"/>
        <v>0</v>
      </c>
      <c r="W37" s="71">
        <f t="shared" si="6"/>
        <v>0</v>
      </c>
      <c r="X37" s="71">
        <f t="shared" si="6"/>
        <v>0</v>
      </c>
      <c r="Y37" s="71">
        <f t="shared" si="6"/>
        <v>0</v>
      </c>
      <c r="Z37" s="71">
        <f t="shared" si="6"/>
        <v>0</v>
      </c>
      <c r="AA37" s="71">
        <f t="shared" si="6"/>
        <v>0</v>
      </c>
      <c r="AB37" s="71">
        <f t="shared" si="6"/>
        <v>0</v>
      </c>
      <c r="AC37" s="81">
        <f t="shared" si="3"/>
        <v>0</v>
      </c>
      <c r="AD37" s="81"/>
      <c r="AE37" s="81">
        <v>1930000</v>
      </c>
      <c r="AF37" s="81"/>
      <c r="AG37" s="81"/>
      <c r="AH37" s="81">
        <f>+AJ37+AM37</f>
        <v>0</v>
      </c>
      <c r="AI37" s="81"/>
      <c r="AJ37" s="81"/>
      <c r="AK37" s="81"/>
      <c r="AL37" s="81"/>
      <c r="AM37" s="81"/>
      <c r="AN37" s="81">
        <f t="shared" si="5"/>
        <v>0</v>
      </c>
      <c r="AO37" s="142">
        <f>SUM(AC37:AN37)</f>
        <v>1930000</v>
      </c>
      <c r="AP37" s="87"/>
      <c r="AQ37" s="88"/>
      <c r="AR37" s="41"/>
      <c r="AS37" s="41"/>
      <c r="AT37" s="41"/>
      <c r="AU37" s="40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</row>
    <row r="38" spans="1:90" s="50" customFormat="1" ht="1.25" hidden="1" customHeight="1">
      <c r="A38" s="185" t="s">
        <v>85</v>
      </c>
      <c r="B38" s="186" t="s">
        <v>80</v>
      </c>
      <c r="C38" s="84" t="s">
        <v>86</v>
      </c>
      <c r="D38" s="84" t="s">
        <v>77</v>
      </c>
      <c r="E38" s="81">
        <f t="shared" si="0"/>
        <v>0</v>
      </c>
      <c r="F38" s="81"/>
      <c r="G38" s="81"/>
      <c r="H38" s="81"/>
      <c r="I38" s="81"/>
      <c r="J38" s="81">
        <f>+L38+O38</f>
        <v>0</v>
      </c>
      <c r="K38" s="81"/>
      <c r="L38" s="81"/>
      <c r="M38" s="81"/>
      <c r="N38" s="81"/>
      <c r="O38" s="81"/>
      <c r="P38" s="81">
        <f t="shared" si="2"/>
        <v>0</v>
      </c>
      <c r="Q38" s="82">
        <f t="shared" ref="Q38:T39" si="7">+E38+AC38</f>
        <v>0</v>
      </c>
      <c r="R38" s="82">
        <f t="shared" si="7"/>
        <v>0</v>
      </c>
      <c r="S38" s="82">
        <f t="shared" si="7"/>
        <v>0</v>
      </c>
      <c r="T38" s="82">
        <f t="shared" si="7"/>
        <v>0</v>
      </c>
      <c r="U38" s="82">
        <f t="shared" si="6"/>
        <v>0</v>
      </c>
      <c r="V38" s="82">
        <f t="shared" si="6"/>
        <v>0</v>
      </c>
      <c r="W38" s="82">
        <f t="shared" si="6"/>
        <v>0</v>
      </c>
      <c r="X38" s="82">
        <f t="shared" si="6"/>
        <v>0</v>
      </c>
      <c r="Y38" s="82">
        <f t="shared" si="6"/>
        <v>0</v>
      </c>
      <c r="Z38" s="82">
        <f t="shared" si="6"/>
        <v>0</v>
      </c>
      <c r="AA38" s="82">
        <f t="shared" si="6"/>
        <v>0</v>
      </c>
      <c r="AB38" s="82">
        <f t="shared" si="6"/>
        <v>0</v>
      </c>
      <c r="AC38" s="81">
        <f t="shared" si="3"/>
        <v>0</v>
      </c>
      <c r="AD38" s="81"/>
      <c r="AE38" s="81"/>
      <c r="AF38" s="81"/>
      <c r="AG38" s="81"/>
      <c r="AH38" s="81">
        <f>+AJ38+AM38</f>
        <v>0</v>
      </c>
      <c r="AI38" s="81"/>
      <c r="AJ38" s="81"/>
      <c r="AK38" s="81"/>
      <c r="AL38" s="81"/>
      <c r="AM38" s="81"/>
      <c r="AN38" s="81">
        <f t="shared" si="5"/>
        <v>0</v>
      </c>
      <c r="AO38" s="142">
        <f>SUM(AC38:AN38)</f>
        <v>0</v>
      </c>
      <c r="AP38" s="87"/>
      <c r="AQ38" s="88"/>
      <c r="AR38" s="41"/>
      <c r="AS38" s="41"/>
      <c r="AT38" s="41"/>
      <c r="AU38" s="40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</row>
    <row r="39" spans="1:90" s="50" customFormat="1" ht="39.65" hidden="1" customHeight="1">
      <c r="A39" s="187" t="s">
        <v>36</v>
      </c>
      <c r="B39" s="187" t="s">
        <v>35</v>
      </c>
      <c r="C39" s="187" t="s">
        <v>54</v>
      </c>
      <c r="D39" s="84" t="s">
        <v>84</v>
      </c>
      <c r="E39" s="81">
        <f t="shared" si="0"/>
        <v>0</v>
      </c>
      <c r="F39" s="81"/>
      <c r="G39" s="98"/>
      <c r="H39" s="98"/>
      <c r="I39" s="98"/>
      <c r="J39" s="98">
        <f>+L39+O39</f>
        <v>0</v>
      </c>
      <c r="K39" s="98"/>
      <c r="L39" s="98"/>
      <c r="M39" s="98"/>
      <c r="N39" s="98"/>
      <c r="O39" s="98">
        <f>300000-300000</f>
        <v>0</v>
      </c>
      <c r="P39" s="81">
        <f t="shared" si="2"/>
        <v>0</v>
      </c>
      <c r="Q39" s="82">
        <f t="shared" si="7"/>
        <v>0</v>
      </c>
      <c r="R39" s="82">
        <f t="shared" si="7"/>
        <v>0</v>
      </c>
      <c r="S39" s="82">
        <f t="shared" si="7"/>
        <v>0</v>
      </c>
      <c r="T39" s="82">
        <f t="shared" si="7"/>
        <v>0</v>
      </c>
      <c r="U39" s="82">
        <f t="shared" si="6"/>
        <v>0</v>
      </c>
      <c r="V39" s="82">
        <f t="shared" si="6"/>
        <v>0</v>
      </c>
      <c r="W39" s="82">
        <f t="shared" si="6"/>
        <v>0</v>
      </c>
      <c r="X39" s="82">
        <f t="shared" si="6"/>
        <v>0</v>
      </c>
      <c r="Y39" s="82">
        <f t="shared" si="6"/>
        <v>0</v>
      </c>
      <c r="Z39" s="82">
        <f t="shared" si="6"/>
        <v>0</v>
      </c>
      <c r="AA39" s="82">
        <f t="shared" si="6"/>
        <v>0</v>
      </c>
      <c r="AB39" s="82">
        <f t="shared" si="6"/>
        <v>0</v>
      </c>
      <c r="AC39" s="81">
        <f t="shared" si="3"/>
        <v>0</v>
      </c>
      <c r="AD39" s="81"/>
      <c r="AE39" s="98"/>
      <c r="AF39" s="98"/>
      <c r="AG39" s="98"/>
      <c r="AH39" s="98">
        <f>+AJ39+AM39</f>
        <v>0</v>
      </c>
      <c r="AI39" s="98"/>
      <c r="AJ39" s="98"/>
      <c r="AK39" s="98"/>
      <c r="AL39" s="98"/>
      <c r="AM39" s="98">
        <f>300000-300000</f>
        <v>0</v>
      </c>
      <c r="AN39" s="81">
        <f t="shared" si="5"/>
        <v>0</v>
      </c>
      <c r="AO39" s="142">
        <f>SUM(AC39:AN39)</f>
        <v>0</v>
      </c>
      <c r="AP39" s="87"/>
      <c r="AQ39" s="88"/>
      <c r="AR39" s="41"/>
      <c r="AS39" s="41"/>
      <c r="AT39" s="41"/>
      <c r="AU39" s="40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</row>
    <row r="40" spans="1:90" s="50" customFormat="1" ht="39.65" hidden="1" customHeight="1">
      <c r="A40" s="187" t="s">
        <v>100</v>
      </c>
      <c r="B40" s="187" t="s">
        <v>34</v>
      </c>
      <c r="C40" s="187" t="s">
        <v>54</v>
      </c>
      <c r="D40" s="84" t="s">
        <v>30</v>
      </c>
      <c r="E40" s="81">
        <f t="shared" si="0"/>
        <v>0</v>
      </c>
      <c r="F40" s="81"/>
      <c r="G40" s="98"/>
      <c r="H40" s="98"/>
      <c r="I40" s="98"/>
      <c r="J40" s="98"/>
      <c r="K40" s="98"/>
      <c r="L40" s="98"/>
      <c r="M40" s="98"/>
      <c r="N40" s="98"/>
      <c r="O40" s="98"/>
      <c r="P40" s="81">
        <f t="shared" si="2"/>
        <v>0</v>
      </c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1"/>
      <c r="AD40" s="81"/>
      <c r="AE40" s="98"/>
      <c r="AF40" s="98"/>
      <c r="AG40" s="98"/>
      <c r="AH40" s="98"/>
      <c r="AI40" s="98"/>
      <c r="AJ40" s="98"/>
      <c r="AK40" s="98"/>
      <c r="AL40" s="98"/>
      <c r="AM40" s="98"/>
      <c r="AN40" s="81"/>
      <c r="AO40" s="142"/>
      <c r="AP40" s="87"/>
      <c r="AQ40" s="88"/>
      <c r="AR40" s="41"/>
      <c r="AS40" s="41"/>
      <c r="AT40" s="41"/>
      <c r="AU40" s="40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</row>
    <row r="41" spans="1:90" s="50" customFormat="1" ht="39.65" hidden="1" customHeight="1">
      <c r="A41" s="184" t="s">
        <v>102</v>
      </c>
      <c r="B41" s="184" t="s">
        <v>103</v>
      </c>
      <c r="C41" s="184"/>
      <c r="D41" s="183" t="s">
        <v>104</v>
      </c>
      <c r="E41" s="103"/>
      <c r="F41" s="103"/>
      <c r="G41" s="197"/>
      <c r="H41" s="197"/>
      <c r="I41" s="197"/>
      <c r="J41" s="197">
        <f>J42</f>
        <v>0</v>
      </c>
      <c r="K41" s="197">
        <f>K42</f>
        <v>0</v>
      </c>
      <c r="L41" s="197"/>
      <c r="M41" s="197"/>
      <c r="N41" s="197"/>
      <c r="O41" s="197">
        <f>O42</f>
        <v>0</v>
      </c>
      <c r="P41" s="103">
        <f t="shared" si="2"/>
        <v>0</v>
      </c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1"/>
      <c r="AD41" s="81"/>
      <c r="AE41" s="98"/>
      <c r="AF41" s="98"/>
      <c r="AG41" s="98"/>
      <c r="AH41" s="98"/>
      <c r="AI41" s="98"/>
      <c r="AJ41" s="98"/>
      <c r="AK41" s="98"/>
      <c r="AL41" s="98"/>
      <c r="AM41" s="98"/>
      <c r="AN41" s="81"/>
      <c r="AO41" s="142"/>
      <c r="AP41" s="87"/>
      <c r="AQ41" s="88"/>
      <c r="AR41" s="41"/>
      <c r="AS41" s="41"/>
      <c r="AT41" s="41"/>
      <c r="AU41" s="40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</row>
    <row r="42" spans="1:90" s="50" customFormat="1" ht="39.65" hidden="1" customHeight="1">
      <c r="A42" s="187" t="s">
        <v>105</v>
      </c>
      <c r="B42" s="187" t="s">
        <v>106</v>
      </c>
      <c r="C42" s="187"/>
      <c r="D42" s="84" t="s">
        <v>107</v>
      </c>
      <c r="E42" s="81"/>
      <c r="F42" s="81"/>
      <c r="G42" s="98"/>
      <c r="H42" s="98"/>
      <c r="I42" s="98"/>
      <c r="J42" s="98">
        <f>K42</f>
        <v>0</v>
      </c>
      <c r="K42" s="98">
        <f>O42</f>
        <v>0</v>
      </c>
      <c r="L42" s="98"/>
      <c r="M42" s="98"/>
      <c r="N42" s="98"/>
      <c r="O42" s="98"/>
      <c r="P42" s="81">
        <f t="shared" si="2"/>
        <v>0</v>
      </c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1"/>
      <c r="AD42" s="81"/>
      <c r="AE42" s="98"/>
      <c r="AF42" s="98"/>
      <c r="AG42" s="98"/>
      <c r="AH42" s="98"/>
      <c r="AI42" s="98"/>
      <c r="AJ42" s="98"/>
      <c r="AK42" s="98"/>
      <c r="AL42" s="98"/>
      <c r="AM42" s="98"/>
      <c r="AN42" s="81"/>
      <c r="AO42" s="142"/>
      <c r="AP42" s="87"/>
      <c r="AQ42" s="88"/>
      <c r="AR42" s="41"/>
      <c r="AS42" s="41"/>
      <c r="AT42" s="41"/>
      <c r="AU42" s="40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</row>
    <row r="43" spans="1:90" s="50" customFormat="1" ht="0.65" hidden="1" customHeight="1">
      <c r="A43" s="184" t="s">
        <v>27</v>
      </c>
      <c r="B43" s="184" t="s">
        <v>91</v>
      </c>
      <c r="C43" s="184"/>
      <c r="D43" s="83" t="s">
        <v>26</v>
      </c>
      <c r="E43" s="103">
        <f t="shared" ref="E43:O43" si="8">SUM(E44:E44)</f>
        <v>0</v>
      </c>
      <c r="F43" s="103">
        <f t="shared" si="8"/>
        <v>0</v>
      </c>
      <c r="G43" s="103">
        <f t="shared" si="8"/>
        <v>0</v>
      </c>
      <c r="H43" s="103">
        <f t="shared" si="8"/>
        <v>0</v>
      </c>
      <c r="I43" s="103">
        <f t="shared" si="8"/>
        <v>0</v>
      </c>
      <c r="J43" s="103">
        <f t="shared" si="8"/>
        <v>0</v>
      </c>
      <c r="K43" s="103">
        <f t="shared" si="8"/>
        <v>0</v>
      </c>
      <c r="L43" s="103">
        <f t="shared" si="8"/>
        <v>0</v>
      </c>
      <c r="M43" s="103">
        <f t="shared" si="8"/>
        <v>0</v>
      </c>
      <c r="N43" s="103">
        <f t="shared" si="8"/>
        <v>0</v>
      </c>
      <c r="O43" s="103">
        <f t="shared" si="8"/>
        <v>0</v>
      </c>
      <c r="P43" s="103">
        <f t="shared" si="2"/>
        <v>0</v>
      </c>
      <c r="Q43" s="97" t="e">
        <f t="shared" ref="Q43:AB44" si="9">+E43+AC43</f>
        <v>#REF!</v>
      </c>
      <c r="R43" s="97" t="e">
        <f t="shared" si="9"/>
        <v>#REF!</v>
      </c>
      <c r="S43" s="97" t="e">
        <f t="shared" si="9"/>
        <v>#REF!</v>
      </c>
      <c r="T43" s="97" t="e">
        <f t="shared" si="9"/>
        <v>#REF!</v>
      </c>
      <c r="U43" s="97" t="e">
        <f t="shared" si="9"/>
        <v>#REF!</v>
      </c>
      <c r="V43" s="97" t="e">
        <f t="shared" si="9"/>
        <v>#REF!</v>
      </c>
      <c r="W43" s="97" t="e">
        <f t="shared" si="9"/>
        <v>#REF!</v>
      </c>
      <c r="X43" s="97" t="e">
        <f t="shared" si="9"/>
        <v>#REF!</v>
      </c>
      <c r="Y43" s="97" t="e">
        <f t="shared" si="9"/>
        <v>#REF!</v>
      </c>
      <c r="Z43" s="97" t="e">
        <f t="shared" si="9"/>
        <v>#REF!</v>
      </c>
      <c r="AA43" s="97" t="e">
        <f t="shared" si="9"/>
        <v>#REF!</v>
      </c>
      <c r="AB43" s="97" t="e">
        <f t="shared" si="9"/>
        <v>#REF!</v>
      </c>
      <c r="AC43" s="103" t="e">
        <f>SUM(AC44:AC44)-#REF!-#REF!-#REF!</f>
        <v>#REF!</v>
      </c>
      <c r="AD43" s="103" t="e">
        <f>SUM(AD44:AD44)-#REF!-#REF!-#REF!</f>
        <v>#REF!</v>
      </c>
      <c r="AE43" s="103" t="e">
        <f>SUM(AE44:AE44)-#REF!-#REF!-#REF!</f>
        <v>#REF!</v>
      </c>
      <c r="AF43" s="103" t="e">
        <f>SUM(AF44:AF44)-#REF!-#REF!-#REF!</f>
        <v>#REF!</v>
      </c>
      <c r="AG43" s="103" t="e">
        <f>SUM(AG44:AG44)-#REF!-#REF!-#REF!</f>
        <v>#REF!</v>
      </c>
      <c r="AH43" s="103" t="e">
        <f>SUM(AH44:AH44)-#REF!-#REF!-#REF!</f>
        <v>#REF!</v>
      </c>
      <c r="AI43" s="103" t="e">
        <f>SUM(AI44:AI44)-#REF!-#REF!-#REF!</f>
        <v>#REF!</v>
      </c>
      <c r="AJ43" s="103" t="e">
        <f>SUM(AJ44:AJ44)-#REF!-#REF!-#REF!</f>
        <v>#REF!</v>
      </c>
      <c r="AK43" s="103" t="e">
        <f>SUM(AK44:AK44)-#REF!-#REF!-#REF!</f>
        <v>#REF!</v>
      </c>
      <c r="AL43" s="103" t="e">
        <f>SUM(AL44:AL44)-#REF!-#REF!-#REF!</f>
        <v>#REF!</v>
      </c>
      <c r="AM43" s="103" t="e">
        <f>SUM(AM44:AM44)-#REF!-#REF!-#REF!</f>
        <v>#REF!</v>
      </c>
      <c r="AN43" s="103" t="e">
        <f>+AC43+AH43</f>
        <v>#REF!</v>
      </c>
      <c r="AO43" s="142" t="e">
        <f>SUM(AC43:AN43)</f>
        <v>#REF!</v>
      </c>
      <c r="AP43" s="88"/>
      <c r="AQ43" s="88"/>
      <c r="AR43" s="90"/>
      <c r="AS43" s="41"/>
      <c r="AT43" s="41"/>
      <c r="AU43" s="40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</row>
    <row r="44" spans="1:90" s="50" customFormat="1" ht="54" hidden="1" customHeight="1">
      <c r="A44" s="185" t="s">
        <v>56</v>
      </c>
      <c r="B44" s="186" t="s">
        <v>80</v>
      </c>
      <c r="C44" s="84" t="s">
        <v>86</v>
      </c>
      <c r="D44" s="84" t="s">
        <v>77</v>
      </c>
      <c r="E44" s="81">
        <f>+F44+I44</f>
        <v>0</v>
      </c>
      <c r="F44" s="81"/>
      <c r="G44" s="81"/>
      <c r="H44" s="81"/>
      <c r="I44" s="81"/>
      <c r="J44" s="81">
        <f>+L44+O44</f>
        <v>0</v>
      </c>
      <c r="K44" s="81"/>
      <c r="L44" s="81"/>
      <c r="M44" s="81"/>
      <c r="N44" s="81"/>
      <c r="O44" s="81"/>
      <c r="P44" s="81">
        <f t="shared" si="2"/>
        <v>0</v>
      </c>
      <c r="Q44" s="82">
        <f t="shared" si="9"/>
        <v>0</v>
      </c>
      <c r="R44" s="82">
        <f t="shared" si="9"/>
        <v>0</v>
      </c>
      <c r="S44" s="82">
        <f t="shared" si="9"/>
        <v>0</v>
      </c>
      <c r="T44" s="82">
        <f t="shared" si="9"/>
        <v>0</v>
      </c>
      <c r="U44" s="82">
        <f t="shared" si="9"/>
        <v>0</v>
      </c>
      <c r="V44" s="82">
        <f t="shared" si="9"/>
        <v>0</v>
      </c>
      <c r="W44" s="82">
        <f t="shared" si="9"/>
        <v>0</v>
      </c>
      <c r="X44" s="82">
        <f t="shared" si="9"/>
        <v>0</v>
      </c>
      <c r="Y44" s="82">
        <f t="shared" si="9"/>
        <v>0</v>
      </c>
      <c r="Z44" s="82">
        <f t="shared" si="9"/>
        <v>0</v>
      </c>
      <c r="AA44" s="82">
        <f t="shared" si="9"/>
        <v>0</v>
      </c>
      <c r="AB44" s="82">
        <f t="shared" si="9"/>
        <v>0</v>
      </c>
      <c r="AC44" s="81">
        <f>+AD44+AG44</f>
        <v>0</v>
      </c>
      <c r="AD44" s="81"/>
      <c r="AE44" s="81"/>
      <c r="AF44" s="81"/>
      <c r="AG44" s="81"/>
      <c r="AH44" s="81">
        <f>+AJ44+AM44</f>
        <v>0</v>
      </c>
      <c r="AI44" s="81"/>
      <c r="AJ44" s="81"/>
      <c r="AK44" s="81"/>
      <c r="AL44" s="81"/>
      <c r="AM44" s="81"/>
      <c r="AN44" s="81">
        <f>+AC44+AH44</f>
        <v>0</v>
      </c>
      <c r="AO44" s="142">
        <f>SUM(AC44:AN44)</f>
        <v>0</v>
      </c>
      <c r="AP44" s="87"/>
      <c r="AQ44" s="88"/>
      <c r="AR44" s="41"/>
      <c r="AS44" s="41"/>
      <c r="AT44" s="41"/>
      <c r="AU44" s="40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</row>
    <row r="45" spans="1:90" s="50" customFormat="1" ht="43.25" hidden="1" customHeight="1">
      <c r="A45" s="184" t="s">
        <v>89</v>
      </c>
      <c r="B45" s="184" t="s">
        <v>90</v>
      </c>
      <c r="C45" s="184"/>
      <c r="D45" s="83" t="s">
        <v>92</v>
      </c>
      <c r="E45" s="103">
        <f>F45+I45</f>
        <v>0</v>
      </c>
      <c r="F45" s="103">
        <f>F46+F48</f>
        <v>0</v>
      </c>
      <c r="G45" s="103">
        <f>SUM(G48:G48)</f>
        <v>0</v>
      </c>
      <c r="H45" s="103">
        <f>SUM(H48:H48)</f>
        <v>0</v>
      </c>
      <c r="I45" s="103">
        <f>I46+I47+I48</f>
        <v>0</v>
      </c>
      <c r="J45" s="103">
        <f t="shared" ref="J45:O45" si="10">SUM(J48:J48)</f>
        <v>0</v>
      </c>
      <c r="K45" s="103">
        <f t="shared" si="10"/>
        <v>0</v>
      </c>
      <c r="L45" s="103">
        <f t="shared" si="10"/>
        <v>0</v>
      </c>
      <c r="M45" s="103">
        <f t="shared" si="10"/>
        <v>0</v>
      </c>
      <c r="N45" s="103">
        <f t="shared" si="10"/>
        <v>0</v>
      </c>
      <c r="O45" s="103">
        <f t="shared" si="10"/>
        <v>0</v>
      </c>
      <c r="P45" s="103">
        <f t="shared" si="2"/>
        <v>0</v>
      </c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142"/>
      <c r="AP45" s="87"/>
      <c r="AQ45" s="88"/>
      <c r="AR45" s="41"/>
      <c r="AS45" s="41"/>
      <c r="AT45" s="41"/>
      <c r="AU45" s="40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</row>
    <row r="46" spans="1:90" s="50" customFormat="1" ht="53.4" hidden="1" customHeight="1">
      <c r="A46" s="187" t="s">
        <v>96</v>
      </c>
      <c r="B46" s="187" t="s">
        <v>97</v>
      </c>
      <c r="C46" s="187"/>
      <c r="D46" s="188" t="s">
        <v>98</v>
      </c>
      <c r="E46" s="81">
        <f>F46+I46</f>
        <v>0</v>
      </c>
      <c r="F46" s="81"/>
      <c r="G46" s="103"/>
      <c r="H46" s="103"/>
      <c r="I46" s="103"/>
      <c r="J46" s="103"/>
      <c r="K46" s="103"/>
      <c r="L46" s="103"/>
      <c r="M46" s="103"/>
      <c r="N46" s="103"/>
      <c r="O46" s="103"/>
      <c r="P46" s="81">
        <f>E46+J46</f>
        <v>0</v>
      </c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142"/>
      <c r="AP46" s="87"/>
      <c r="AQ46" s="88"/>
      <c r="AR46" s="41"/>
      <c r="AS46" s="41"/>
      <c r="AT46" s="41"/>
      <c r="AU46" s="40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</row>
    <row r="47" spans="1:90" s="50" customFormat="1" ht="39" hidden="1" customHeight="1">
      <c r="A47" s="194" t="s">
        <v>99</v>
      </c>
      <c r="B47" s="194" t="s">
        <v>55</v>
      </c>
      <c r="C47" s="194"/>
      <c r="D47" s="195" t="s">
        <v>24</v>
      </c>
      <c r="E47" s="81">
        <f>F47+I47</f>
        <v>0</v>
      </c>
      <c r="F47" s="81"/>
      <c r="G47" s="103"/>
      <c r="H47" s="103"/>
      <c r="I47" s="81"/>
      <c r="J47" s="103"/>
      <c r="K47" s="103"/>
      <c r="L47" s="103"/>
      <c r="M47" s="103"/>
      <c r="N47" s="103"/>
      <c r="O47" s="103"/>
      <c r="P47" s="81">
        <f>E47+J47</f>
        <v>0</v>
      </c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142"/>
      <c r="AP47" s="87"/>
      <c r="AQ47" s="88"/>
      <c r="AR47" s="41"/>
      <c r="AS47" s="41"/>
      <c r="AT47" s="41"/>
      <c r="AU47" s="40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</row>
    <row r="48" spans="1:90" s="50" customFormat="1" ht="54" hidden="1" customHeight="1">
      <c r="A48" s="185" t="s">
        <v>93</v>
      </c>
      <c r="B48" s="186" t="s">
        <v>42</v>
      </c>
      <c r="C48" s="84" t="s">
        <v>50</v>
      </c>
      <c r="D48" s="84" t="s">
        <v>7</v>
      </c>
      <c r="E48" s="81">
        <f>F48+I48</f>
        <v>0</v>
      </c>
      <c r="F48" s="81"/>
      <c r="G48" s="81"/>
      <c r="H48" s="81"/>
      <c r="I48" s="81"/>
      <c r="J48" s="81">
        <f>+L48+O48</f>
        <v>0</v>
      </c>
      <c r="K48" s="81"/>
      <c r="L48" s="81"/>
      <c r="M48" s="81"/>
      <c r="N48" s="81"/>
      <c r="O48" s="81"/>
      <c r="P48" s="81">
        <f t="shared" ref="P48:P69" si="11">+E48+J48</f>
        <v>0</v>
      </c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142"/>
      <c r="AP48" s="87"/>
      <c r="AQ48" s="88"/>
      <c r="AR48" s="41"/>
      <c r="AS48" s="41"/>
      <c r="AT48" s="41"/>
      <c r="AU48" s="40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</row>
    <row r="49" spans="1:90" ht="57" hidden="1" customHeight="1">
      <c r="A49" s="184" t="s">
        <v>65</v>
      </c>
      <c r="B49" s="184" t="s">
        <v>66</v>
      </c>
      <c r="C49" s="184"/>
      <c r="D49" s="83" t="s">
        <v>22</v>
      </c>
      <c r="E49" s="101">
        <f t="shared" ref="E49:E69" si="12">+F49+I49</f>
        <v>0</v>
      </c>
      <c r="F49" s="141">
        <f>+F51</f>
        <v>0</v>
      </c>
      <c r="G49" s="141"/>
      <c r="H49" s="141"/>
      <c r="I49" s="141"/>
      <c r="J49" s="103">
        <f>J50</f>
        <v>0</v>
      </c>
      <c r="K49" s="103">
        <f>K50</f>
        <v>0</v>
      </c>
      <c r="L49" s="103">
        <f>+L50+L56+L55</f>
        <v>0</v>
      </c>
      <c r="M49" s="103">
        <f>+M50+M56+M55</f>
        <v>0</v>
      </c>
      <c r="N49" s="103">
        <f>+N50+N56+N55</f>
        <v>0</v>
      </c>
      <c r="O49" s="141">
        <f>O50</f>
        <v>0</v>
      </c>
      <c r="P49" s="141">
        <f t="shared" si="11"/>
        <v>0</v>
      </c>
      <c r="Q49" s="141" t="e">
        <f t="shared" ref="Q49:AB49" si="13">+E49+AC49</f>
        <v>#REF!</v>
      </c>
      <c r="R49" s="141" t="e">
        <f t="shared" si="13"/>
        <v>#REF!</v>
      </c>
      <c r="S49" s="141" t="e">
        <f t="shared" si="13"/>
        <v>#REF!</v>
      </c>
      <c r="T49" s="141" t="e">
        <f t="shared" si="13"/>
        <v>#REF!</v>
      </c>
      <c r="U49" s="141" t="e">
        <f t="shared" si="13"/>
        <v>#REF!</v>
      </c>
      <c r="V49" s="141" t="e">
        <f t="shared" si="13"/>
        <v>#REF!</v>
      </c>
      <c r="W49" s="141" t="e">
        <f t="shared" si="13"/>
        <v>#REF!</v>
      </c>
      <c r="X49" s="141" t="e">
        <f t="shared" si="13"/>
        <v>#REF!</v>
      </c>
      <c r="Y49" s="141" t="e">
        <f t="shared" si="13"/>
        <v>#REF!</v>
      </c>
      <c r="Z49" s="141" t="e">
        <f t="shared" si="13"/>
        <v>#REF!</v>
      </c>
      <c r="AA49" s="141" t="e">
        <f t="shared" si="13"/>
        <v>#REF!</v>
      </c>
      <c r="AB49" s="141" t="e">
        <f t="shared" si="13"/>
        <v>#REF!</v>
      </c>
      <c r="AC49" s="141" t="e">
        <f>+#REF!+AC51+#REF!+#REF!+#REF!+#REF!+#REF!+#REF!</f>
        <v>#REF!</v>
      </c>
      <c r="AD49" s="141" t="e">
        <f>+#REF!+AD51+#REF!+#REF!+#REF!+#REF!+#REF!+#REF!</f>
        <v>#REF!</v>
      </c>
      <c r="AE49" s="141" t="e">
        <f>+#REF!+AE51+#REF!+#REF!+#REF!+#REF!+#REF!+#REF!</f>
        <v>#REF!</v>
      </c>
      <c r="AF49" s="141" t="e">
        <f>+#REF!+AF51+#REF!+#REF!+#REF!+#REF!+#REF!+#REF!</f>
        <v>#REF!</v>
      </c>
      <c r="AG49" s="141" t="e">
        <f>+#REF!+AG51+#REF!+#REF!+#REF!+#REF!+#REF!+#REF!</f>
        <v>#REF!</v>
      </c>
      <c r="AH49" s="141" t="e">
        <f>+#REF!+AH51+#REF!+#REF!+#REF!+#REF!+#REF!+#REF!</f>
        <v>#REF!</v>
      </c>
      <c r="AI49" s="141" t="e">
        <f>+#REF!+AI51+#REF!+#REF!+#REF!+#REF!+#REF!+#REF!</f>
        <v>#REF!</v>
      </c>
      <c r="AJ49" s="141" t="e">
        <f>+#REF!+AJ51+#REF!+#REF!+#REF!+#REF!+#REF!+#REF!</f>
        <v>#REF!</v>
      </c>
      <c r="AK49" s="141" t="e">
        <f>+#REF!+AK51+#REF!+#REF!+#REF!+#REF!+#REF!+#REF!</f>
        <v>#REF!</v>
      </c>
      <c r="AL49" s="141" t="e">
        <f>+#REF!+AL51+#REF!+#REF!+#REF!+#REF!+#REF!+#REF!</f>
        <v>#REF!</v>
      </c>
      <c r="AM49" s="141" t="e">
        <f>+#REF!+AM51+#REF!+#REF!+#REF!+#REF!+#REF!+#REF!</f>
        <v>#REF!</v>
      </c>
      <c r="AN49" s="141" t="e">
        <f>+#REF!+AN51+#REF!+#REF!+#REF!+#REF!+#REF!+#REF!</f>
        <v>#REF!</v>
      </c>
      <c r="AO49" s="142" t="e">
        <f>SUM(AC49:AN49)</f>
        <v>#REF!</v>
      </c>
      <c r="AP49" s="88"/>
      <c r="AQ49" s="88"/>
      <c r="AR49" s="90"/>
      <c r="AS49" s="52"/>
      <c r="AT49" s="52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</row>
    <row r="50" spans="1:90" ht="72" hidden="1" customHeight="1">
      <c r="A50" s="187" t="s">
        <v>94</v>
      </c>
      <c r="B50" s="187" t="s">
        <v>43</v>
      </c>
      <c r="C50" s="187" t="s">
        <v>95</v>
      </c>
      <c r="D50" s="188" t="s">
        <v>82</v>
      </c>
      <c r="E50" s="101">
        <f t="shared" si="12"/>
        <v>0</v>
      </c>
      <c r="F50" s="101"/>
      <c r="G50" s="101"/>
      <c r="H50" s="101"/>
      <c r="I50" s="101"/>
      <c r="J50" s="101">
        <f>K50</f>
        <v>0</v>
      </c>
      <c r="K50" s="101">
        <f>O50</f>
        <v>0</v>
      </c>
      <c r="L50" s="101"/>
      <c r="M50" s="101"/>
      <c r="N50" s="101"/>
      <c r="O50" s="101"/>
      <c r="P50" s="101">
        <f t="shared" si="11"/>
        <v>0</v>
      </c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2"/>
      <c r="AP50" s="88"/>
      <c r="AQ50" s="88"/>
      <c r="AR50" s="90"/>
      <c r="AS50" s="52"/>
      <c r="AT50" s="52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</row>
    <row r="51" spans="1:90" ht="65.400000000000006" hidden="1" customHeight="1">
      <c r="A51" s="187" t="s">
        <v>13</v>
      </c>
      <c r="B51" s="187" t="s">
        <v>34</v>
      </c>
      <c r="C51" s="187" t="s">
        <v>54</v>
      </c>
      <c r="D51" s="188" t="s">
        <v>4</v>
      </c>
      <c r="E51" s="101">
        <f t="shared" si="12"/>
        <v>0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37"/>
      <c r="P51" s="101">
        <f t="shared" si="11"/>
        <v>0</v>
      </c>
      <c r="Q51" s="80">
        <f t="shared" ref="Q51:Q69" si="14">+E51+AC51</f>
        <v>0</v>
      </c>
      <c r="R51" s="80">
        <f t="shared" ref="R51:R69" si="15">+F51+AD51</f>
        <v>0</v>
      </c>
      <c r="S51" s="80">
        <f t="shared" ref="S51:S69" si="16">+G51+AE51</f>
        <v>0</v>
      </c>
      <c r="T51" s="80">
        <f t="shared" ref="T51:T69" si="17">+H51+AF51</f>
        <v>0</v>
      </c>
      <c r="U51" s="80">
        <f t="shared" ref="U51:U69" si="18">+I51+AG51</f>
        <v>0</v>
      </c>
      <c r="V51" s="80">
        <f t="shared" ref="V51:V69" si="19">+J51+AH51</f>
        <v>0</v>
      </c>
      <c r="W51" s="80">
        <f t="shared" ref="W51:W69" si="20">+K51+AI51</f>
        <v>0</v>
      </c>
      <c r="X51" s="80">
        <f t="shared" ref="X51:X69" si="21">+L51+AJ51</f>
        <v>0</v>
      </c>
      <c r="Y51" s="80">
        <f t="shared" ref="Y51:Y69" si="22">+M51+AK51</f>
        <v>0</v>
      </c>
      <c r="Z51" s="80">
        <f t="shared" ref="Z51:Z69" si="23">+N51+AL51</f>
        <v>0</v>
      </c>
      <c r="AA51" s="80">
        <f>+O50+AM51</f>
        <v>0</v>
      </c>
      <c r="AB51" s="80">
        <f t="shared" ref="AB51:AB69" si="24">+P51+AN51</f>
        <v>0</v>
      </c>
      <c r="AC51" s="101">
        <f>+AD51+AG51</f>
        <v>0</v>
      </c>
      <c r="AD51" s="101"/>
      <c r="AE51" s="101"/>
      <c r="AF51" s="101"/>
      <c r="AG51" s="101"/>
      <c r="AH51" s="101">
        <f>+AJ51+AM51</f>
        <v>0</v>
      </c>
      <c r="AI51" s="101"/>
      <c r="AJ51" s="101"/>
      <c r="AK51" s="101"/>
      <c r="AL51" s="101"/>
      <c r="AM51" s="101"/>
      <c r="AN51" s="101">
        <f>+AC51+AH51</f>
        <v>0</v>
      </c>
      <c r="AO51" s="142">
        <f t="shared" ref="AO51:AO69" si="25">SUM(AC51:AN51)</f>
        <v>0</v>
      </c>
      <c r="AP51" s="86"/>
      <c r="AQ51" s="88"/>
      <c r="AR51" s="90"/>
      <c r="AS51" s="52"/>
      <c r="AT51" s="52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</row>
    <row r="52" spans="1:90" s="148" customFormat="1" ht="64.25" hidden="1" customHeight="1">
      <c r="A52" s="184" t="s">
        <v>1</v>
      </c>
      <c r="B52" s="184" t="s">
        <v>87</v>
      </c>
      <c r="C52" s="184"/>
      <c r="D52" s="83" t="s">
        <v>47</v>
      </c>
      <c r="E52" s="141">
        <f t="shared" si="12"/>
        <v>0</v>
      </c>
      <c r="F52" s="189">
        <f>F53+F54+F55</f>
        <v>0</v>
      </c>
      <c r="G52" s="141">
        <f>+G53+G54+G55</f>
        <v>0</v>
      </c>
      <c r="H52" s="141">
        <f>+H53+H54+H55</f>
        <v>0</v>
      </c>
      <c r="I52" s="141">
        <f>+I53+I54+I55</f>
        <v>0</v>
      </c>
      <c r="J52" s="141">
        <f t="shared" ref="J52:J69" si="26">+L52+O52</f>
        <v>0</v>
      </c>
      <c r="K52" s="141"/>
      <c r="L52" s="141">
        <f>+L53+L54+L55</f>
        <v>0</v>
      </c>
      <c r="M52" s="141">
        <f>+M53+M54+M55</f>
        <v>0</v>
      </c>
      <c r="N52" s="141">
        <f>+N53+N54+N55</f>
        <v>0</v>
      </c>
      <c r="O52" s="141">
        <f>O55+O54+O53</f>
        <v>0</v>
      </c>
      <c r="P52" s="141">
        <f t="shared" si="11"/>
        <v>0</v>
      </c>
      <c r="Q52" s="141">
        <f t="shared" si="14"/>
        <v>-2177000</v>
      </c>
      <c r="R52" s="141">
        <f t="shared" si="15"/>
        <v>-2177000</v>
      </c>
      <c r="S52" s="141">
        <f t="shared" si="16"/>
        <v>0</v>
      </c>
      <c r="T52" s="141">
        <f t="shared" si="17"/>
        <v>0</v>
      </c>
      <c r="U52" s="141">
        <f t="shared" si="18"/>
        <v>0</v>
      </c>
      <c r="V52" s="141">
        <f t="shared" si="19"/>
        <v>-323000</v>
      </c>
      <c r="W52" s="141">
        <f t="shared" si="20"/>
        <v>-323000</v>
      </c>
      <c r="X52" s="141">
        <f t="shared" si="21"/>
        <v>0</v>
      </c>
      <c r="Y52" s="141">
        <f t="shared" si="22"/>
        <v>0</v>
      </c>
      <c r="Z52" s="141">
        <f t="shared" si="23"/>
        <v>0</v>
      </c>
      <c r="AA52" s="141">
        <f t="shared" ref="AA52:AA69" si="27">+O52+AM52</f>
        <v>-323000</v>
      </c>
      <c r="AB52" s="141">
        <f t="shared" si="24"/>
        <v>-2500000</v>
      </c>
      <c r="AC52" s="141">
        <f t="shared" ref="AC52:AN52" si="28">+AC53+AC54+AC55</f>
        <v>-2177000</v>
      </c>
      <c r="AD52" s="141">
        <f t="shared" si="28"/>
        <v>-2177000</v>
      </c>
      <c r="AE52" s="141">
        <f t="shared" si="28"/>
        <v>0</v>
      </c>
      <c r="AF52" s="141">
        <f t="shared" si="28"/>
        <v>0</v>
      </c>
      <c r="AG52" s="141">
        <f t="shared" si="28"/>
        <v>0</v>
      </c>
      <c r="AH52" s="141">
        <f t="shared" si="28"/>
        <v>-323000</v>
      </c>
      <c r="AI52" s="141">
        <f t="shared" si="28"/>
        <v>-323000</v>
      </c>
      <c r="AJ52" s="141">
        <f t="shared" si="28"/>
        <v>0</v>
      </c>
      <c r="AK52" s="141">
        <f t="shared" si="28"/>
        <v>0</v>
      </c>
      <c r="AL52" s="141">
        <f t="shared" si="28"/>
        <v>0</v>
      </c>
      <c r="AM52" s="141">
        <f t="shared" si="28"/>
        <v>-323000</v>
      </c>
      <c r="AN52" s="141">
        <f t="shared" si="28"/>
        <v>-2500000</v>
      </c>
      <c r="AO52" s="142">
        <f t="shared" si="25"/>
        <v>-7823000</v>
      </c>
      <c r="AP52" s="144"/>
      <c r="AQ52" s="144"/>
      <c r="AR52" s="145"/>
      <c r="AS52" s="147"/>
      <c r="AT52" s="147"/>
    </row>
    <row r="53" spans="1:90" s="137" customFormat="1" ht="64.25" hidden="1" customHeight="1">
      <c r="A53" s="187" t="s">
        <v>14</v>
      </c>
      <c r="B53" s="187" t="s">
        <v>15</v>
      </c>
      <c r="C53" s="187" t="s">
        <v>16</v>
      </c>
      <c r="D53" s="188" t="s">
        <v>17</v>
      </c>
      <c r="E53" s="101">
        <f t="shared" si="12"/>
        <v>0</v>
      </c>
      <c r="F53" s="101"/>
      <c r="G53" s="101"/>
      <c r="H53" s="101"/>
      <c r="I53" s="190"/>
      <c r="J53" s="101">
        <f t="shared" si="26"/>
        <v>0</v>
      </c>
      <c r="K53" s="101"/>
      <c r="L53" s="101"/>
      <c r="M53" s="101"/>
      <c r="N53" s="101"/>
      <c r="O53" s="101"/>
      <c r="P53" s="101">
        <f t="shared" si="11"/>
        <v>0</v>
      </c>
      <c r="Q53" s="101">
        <f t="shared" si="14"/>
        <v>-2177000</v>
      </c>
      <c r="R53" s="101">
        <f t="shared" si="15"/>
        <v>-2177000</v>
      </c>
      <c r="S53" s="101">
        <f t="shared" si="16"/>
        <v>0</v>
      </c>
      <c r="T53" s="101">
        <f t="shared" si="17"/>
        <v>0</v>
      </c>
      <c r="U53" s="101">
        <f t="shared" si="18"/>
        <v>0</v>
      </c>
      <c r="V53" s="101">
        <f t="shared" si="19"/>
        <v>-323000</v>
      </c>
      <c r="W53" s="101">
        <f t="shared" si="20"/>
        <v>-323000</v>
      </c>
      <c r="X53" s="101">
        <f t="shared" si="21"/>
        <v>0</v>
      </c>
      <c r="Y53" s="101">
        <f t="shared" si="22"/>
        <v>0</v>
      </c>
      <c r="Z53" s="101">
        <f t="shared" si="23"/>
        <v>0</v>
      </c>
      <c r="AA53" s="101">
        <f t="shared" si="27"/>
        <v>-323000</v>
      </c>
      <c r="AB53" s="101">
        <f t="shared" si="24"/>
        <v>-2500000</v>
      </c>
      <c r="AC53" s="101">
        <f>+AD53+AG53</f>
        <v>-2177000</v>
      </c>
      <c r="AD53" s="101">
        <v>-2177000</v>
      </c>
      <c r="AE53" s="101"/>
      <c r="AF53" s="101"/>
      <c r="AG53" s="101"/>
      <c r="AH53" s="101">
        <f>+AJ53+AM53</f>
        <v>-323000</v>
      </c>
      <c r="AI53" s="101">
        <f>-672000+349000</f>
        <v>-323000</v>
      </c>
      <c r="AJ53" s="101"/>
      <c r="AK53" s="101"/>
      <c r="AL53" s="101"/>
      <c r="AM53" s="101">
        <f>-672000+349000</f>
        <v>-323000</v>
      </c>
      <c r="AN53" s="101">
        <f>+AC53+AH53</f>
        <v>-2500000</v>
      </c>
      <c r="AO53" s="142">
        <f t="shared" si="25"/>
        <v>-7823000</v>
      </c>
      <c r="AP53" s="143"/>
      <c r="AQ53" s="179"/>
      <c r="AR53" s="180"/>
      <c r="AS53" s="146"/>
      <c r="AT53" s="146"/>
    </row>
    <row r="54" spans="1:90" ht="37.25" hidden="1" customHeight="1">
      <c r="A54" s="187">
        <v>2519770</v>
      </c>
      <c r="B54" s="187" t="s">
        <v>55</v>
      </c>
      <c r="C54" s="187" t="s">
        <v>76</v>
      </c>
      <c r="D54" s="188" t="s">
        <v>24</v>
      </c>
      <c r="E54" s="101">
        <f t="shared" si="12"/>
        <v>0</v>
      </c>
      <c r="F54" s="101"/>
      <c r="G54" s="101"/>
      <c r="H54" s="101"/>
      <c r="I54" s="101">
        <f>650000-650000</f>
        <v>0</v>
      </c>
      <c r="J54" s="101">
        <f t="shared" si="26"/>
        <v>0</v>
      </c>
      <c r="K54" s="101"/>
      <c r="L54" s="101"/>
      <c r="M54" s="101"/>
      <c r="N54" s="101"/>
      <c r="O54" s="101"/>
      <c r="P54" s="101">
        <f t="shared" si="11"/>
        <v>0</v>
      </c>
      <c r="Q54" s="80">
        <f t="shared" si="14"/>
        <v>0</v>
      </c>
      <c r="R54" s="80">
        <f t="shared" si="15"/>
        <v>0</v>
      </c>
      <c r="S54" s="80">
        <f t="shared" si="16"/>
        <v>0</v>
      </c>
      <c r="T54" s="80">
        <f t="shared" si="17"/>
        <v>0</v>
      </c>
      <c r="U54" s="80">
        <f t="shared" si="18"/>
        <v>0</v>
      </c>
      <c r="V54" s="80">
        <f t="shared" si="19"/>
        <v>0</v>
      </c>
      <c r="W54" s="80">
        <f t="shared" si="20"/>
        <v>0</v>
      </c>
      <c r="X54" s="80">
        <f t="shared" si="21"/>
        <v>0</v>
      </c>
      <c r="Y54" s="80">
        <f t="shared" si="22"/>
        <v>0</v>
      </c>
      <c r="Z54" s="80">
        <f t="shared" si="23"/>
        <v>0</v>
      </c>
      <c r="AA54" s="80">
        <f t="shared" si="27"/>
        <v>0</v>
      </c>
      <c r="AB54" s="80">
        <f t="shared" si="24"/>
        <v>0</v>
      </c>
      <c r="AC54" s="101">
        <f>+AD54+AG54</f>
        <v>0</v>
      </c>
      <c r="AD54" s="101"/>
      <c r="AE54" s="101"/>
      <c r="AF54" s="101"/>
      <c r="AG54" s="101">
        <f>650000-650000</f>
        <v>0</v>
      </c>
      <c r="AH54" s="101">
        <f>+AJ54+AM54</f>
        <v>0</v>
      </c>
      <c r="AI54" s="101"/>
      <c r="AJ54" s="101"/>
      <c r="AK54" s="101"/>
      <c r="AL54" s="101"/>
      <c r="AM54" s="101"/>
      <c r="AN54" s="101">
        <f>+AC54+AH54</f>
        <v>0</v>
      </c>
      <c r="AO54" s="142">
        <f t="shared" si="25"/>
        <v>0</v>
      </c>
      <c r="AP54" s="1"/>
      <c r="AQ54" s="52"/>
      <c r="AR54" s="52"/>
      <c r="AS54" s="52"/>
      <c r="AT54" s="52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</row>
    <row r="55" spans="1:90" ht="37.75" hidden="1" customHeight="1">
      <c r="A55" s="187" t="s">
        <v>74</v>
      </c>
      <c r="B55" s="187" t="s">
        <v>42</v>
      </c>
      <c r="C55" s="187" t="s">
        <v>50</v>
      </c>
      <c r="D55" s="191" t="s">
        <v>7</v>
      </c>
      <c r="E55" s="101">
        <f t="shared" si="12"/>
        <v>0</v>
      </c>
      <c r="F55" s="101"/>
      <c r="G55" s="101"/>
      <c r="H55" s="101"/>
      <c r="I55" s="101">
        <f>650000-650000</f>
        <v>0</v>
      </c>
      <c r="J55" s="101">
        <f t="shared" si="26"/>
        <v>0</v>
      </c>
      <c r="K55" s="101">
        <f>O55</f>
        <v>0</v>
      </c>
      <c r="L55" s="101"/>
      <c r="M55" s="101"/>
      <c r="N55" s="101"/>
      <c r="O55" s="101"/>
      <c r="P55" s="101">
        <f t="shared" si="11"/>
        <v>0</v>
      </c>
      <c r="Q55" s="100">
        <f t="shared" si="14"/>
        <v>0</v>
      </c>
      <c r="R55" s="100">
        <f t="shared" si="15"/>
        <v>0</v>
      </c>
      <c r="S55" s="100">
        <f t="shared" si="16"/>
        <v>0</v>
      </c>
      <c r="T55" s="100">
        <f t="shared" si="17"/>
        <v>0</v>
      </c>
      <c r="U55" s="100">
        <f t="shared" si="18"/>
        <v>0</v>
      </c>
      <c r="V55" s="100">
        <f t="shared" si="19"/>
        <v>0</v>
      </c>
      <c r="W55" s="100">
        <f t="shared" si="20"/>
        <v>0</v>
      </c>
      <c r="X55" s="100">
        <f t="shared" si="21"/>
        <v>0</v>
      </c>
      <c r="Y55" s="100">
        <f t="shared" si="22"/>
        <v>0</v>
      </c>
      <c r="Z55" s="100">
        <f t="shared" si="23"/>
        <v>0</v>
      </c>
      <c r="AA55" s="100">
        <f t="shared" si="27"/>
        <v>0</v>
      </c>
      <c r="AB55" s="100">
        <f t="shared" si="24"/>
        <v>0</v>
      </c>
      <c r="AC55" s="101">
        <f>+AD55+AG55</f>
        <v>0</v>
      </c>
      <c r="AD55" s="101"/>
      <c r="AE55" s="101"/>
      <c r="AF55" s="101"/>
      <c r="AG55" s="101">
        <f>650000-650000</f>
        <v>0</v>
      </c>
      <c r="AH55" s="101">
        <f>+AJ55+AM55</f>
        <v>0</v>
      </c>
      <c r="AI55" s="101"/>
      <c r="AJ55" s="101"/>
      <c r="AK55" s="101"/>
      <c r="AL55" s="101"/>
      <c r="AM55" s="101"/>
      <c r="AN55" s="101">
        <f>+AC55+AH55</f>
        <v>0</v>
      </c>
      <c r="AO55" s="142">
        <f t="shared" si="25"/>
        <v>0</v>
      </c>
      <c r="AP55" s="1"/>
      <c r="AQ55" s="52"/>
      <c r="AR55" s="52"/>
      <c r="AS55" s="52"/>
      <c r="AT55" s="52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</row>
    <row r="56" spans="1:90" s="96" customFormat="1" ht="36" hidden="1" customHeight="1">
      <c r="A56" s="184" t="s">
        <v>2</v>
      </c>
      <c r="B56" s="184" t="s">
        <v>88</v>
      </c>
      <c r="C56" s="184"/>
      <c r="D56" s="83" t="s">
        <v>9</v>
      </c>
      <c r="E56" s="141">
        <f t="shared" si="12"/>
        <v>0</v>
      </c>
      <c r="F56" s="141">
        <f>F58</f>
        <v>0</v>
      </c>
      <c r="G56" s="141"/>
      <c r="H56" s="141"/>
      <c r="I56" s="141"/>
      <c r="J56" s="141">
        <f t="shared" si="26"/>
        <v>0</v>
      </c>
      <c r="K56" s="141"/>
      <c r="L56" s="141">
        <f>+L57+L58+L59</f>
        <v>0</v>
      </c>
      <c r="M56" s="141">
        <f>+M57+M58+M59</f>
        <v>0</v>
      </c>
      <c r="N56" s="141">
        <f>+N57+N58+N59</f>
        <v>0</v>
      </c>
      <c r="O56" s="141">
        <f>O57+O58+O59</f>
        <v>0</v>
      </c>
      <c r="P56" s="141">
        <f t="shared" si="11"/>
        <v>0</v>
      </c>
      <c r="Q56" s="99" t="e">
        <f t="shared" si="14"/>
        <v>#REF!</v>
      </c>
      <c r="R56" s="99" t="e">
        <f t="shared" si="15"/>
        <v>#REF!</v>
      </c>
      <c r="S56" s="99" t="e">
        <f t="shared" si="16"/>
        <v>#REF!</v>
      </c>
      <c r="T56" s="99" t="e">
        <f t="shared" si="17"/>
        <v>#REF!</v>
      </c>
      <c r="U56" s="99" t="e">
        <f t="shared" si="18"/>
        <v>#REF!</v>
      </c>
      <c r="V56" s="99" t="e">
        <f t="shared" si="19"/>
        <v>#REF!</v>
      </c>
      <c r="W56" s="99" t="e">
        <f t="shared" si="20"/>
        <v>#REF!</v>
      </c>
      <c r="X56" s="99" t="e">
        <f t="shared" si="21"/>
        <v>#REF!</v>
      </c>
      <c r="Y56" s="99" t="e">
        <f t="shared" si="22"/>
        <v>#REF!</v>
      </c>
      <c r="Z56" s="99" t="e">
        <f t="shared" si="23"/>
        <v>#REF!</v>
      </c>
      <c r="AA56" s="99" t="e">
        <f t="shared" si="27"/>
        <v>#REF!</v>
      </c>
      <c r="AB56" s="99" t="e">
        <f t="shared" si="24"/>
        <v>#REF!</v>
      </c>
      <c r="AC56" s="141" t="e">
        <f>+AC57+#REF!+AC59+AC58</f>
        <v>#REF!</v>
      </c>
      <c r="AD56" s="141" t="e">
        <f>+AD57+#REF!+AD59+AD58</f>
        <v>#REF!</v>
      </c>
      <c r="AE56" s="141" t="e">
        <f>+AE57+#REF!+AE59+AE58</f>
        <v>#REF!</v>
      </c>
      <c r="AF56" s="141" t="e">
        <f>+AF57+#REF!+AF59+AF58</f>
        <v>#REF!</v>
      </c>
      <c r="AG56" s="141" t="e">
        <f>+AG57+#REF!+AG59+AG58</f>
        <v>#REF!</v>
      </c>
      <c r="AH56" s="141" t="e">
        <f>+AH57+#REF!+AH59+AH58</f>
        <v>#REF!</v>
      </c>
      <c r="AI56" s="141" t="e">
        <f>+AI57+#REF!+AI59+AI58</f>
        <v>#REF!</v>
      </c>
      <c r="AJ56" s="141" t="e">
        <f>+AJ57+#REF!+AJ59+AJ58</f>
        <v>#REF!</v>
      </c>
      <c r="AK56" s="141" t="e">
        <f>+AK57+#REF!+AK59+AK58</f>
        <v>#REF!</v>
      </c>
      <c r="AL56" s="141" t="e">
        <f>+AL57+#REF!+AL59+AL58</f>
        <v>#REF!</v>
      </c>
      <c r="AM56" s="141" t="e">
        <f>+AM57+#REF!+AM59+AM58</f>
        <v>#REF!</v>
      </c>
      <c r="AN56" s="141" t="e">
        <f>+AN57+#REF!+AN59+AN58</f>
        <v>#REF!</v>
      </c>
      <c r="AO56" s="142" t="e">
        <f t="shared" si="25"/>
        <v>#REF!</v>
      </c>
      <c r="AP56" s="181"/>
      <c r="AQ56" s="178"/>
      <c r="AR56" s="90"/>
      <c r="AS56" s="178"/>
      <c r="AT56" s="178"/>
    </row>
    <row r="57" spans="1:90" ht="1.25" hidden="1" customHeight="1">
      <c r="A57" s="187" t="s">
        <v>3</v>
      </c>
      <c r="B57" s="187" t="s">
        <v>78</v>
      </c>
      <c r="C57" s="187" t="s">
        <v>28</v>
      </c>
      <c r="D57" s="84" t="s">
        <v>8</v>
      </c>
      <c r="E57" s="101">
        <f t="shared" si="12"/>
        <v>0</v>
      </c>
      <c r="F57" s="101"/>
      <c r="G57" s="101"/>
      <c r="H57" s="101"/>
      <c r="I57" s="101"/>
      <c r="J57" s="101">
        <f t="shared" si="26"/>
        <v>0</v>
      </c>
      <c r="K57" s="192"/>
      <c r="L57" s="101"/>
      <c r="M57" s="101"/>
      <c r="N57" s="101"/>
      <c r="O57" s="192"/>
      <c r="P57" s="101">
        <f t="shared" si="11"/>
        <v>0</v>
      </c>
      <c r="Q57" s="80">
        <f t="shared" si="14"/>
        <v>0</v>
      </c>
      <c r="R57" s="80">
        <f t="shared" si="15"/>
        <v>0</v>
      </c>
      <c r="S57" s="80">
        <f t="shared" si="16"/>
        <v>0</v>
      </c>
      <c r="T57" s="80">
        <f t="shared" si="17"/>
        <v>0</v>
      </c>
      <c r="U57" s="80">
        <f t="shared" si="18"/>
        <v>0</v>
      </c>
      <c r="V57" s="80">
        <f t="shared" si="19"/>
        <v>-200000</v>
      </c>
      <c r="W57" s="80">
        <f t="shared" si="20"/>
        <v>-200000</v>
      </c>
      <c r="X57" s="80">
        <f t="shared" si="21"/>
        <v>0</v>
      </c>
      <c r="Y57" s="80">
        <f t="shared" si="22"/>
        <v>0</v>
      </c>
      <c r="Z57" s="80">
        <f t="shared" si="23"/>
        <v>0</v>
      </c>
      <c r="AA57" s="80">
        <f t="shared" si="27"/>
        <v>-200000</v>
      </c>
      <c r="AB57" s="80">
        <f t="shared" si="24"/>
        <v>-200000</v>
      </c>
      <c r="AC57" s="101">
        <f>+AD57+AG57</f>
        <v>0</v>
      </c>
      <c r="AD57" s="101"/>
      <c r="AE57" s="101"/>
      <c r="AF57" s="101"/>
      <c r="AG57" s="101"/>
      <c r="AH57" s="101">
        <f>+AJ57+AM57</f>
        <v>-200000</v>
      </c>
      <c r="AI57" s="101">
        <v>-200000</v>
      </c>
      <c r="AJ57" s="101"/>
      <c r="AK57" s="101"/>
      <c r="AL57" s="101"/>
      <c r="AM57" s="101">
        <v>-200000</v>
      </c>
      <c r="AN57" s="101">
        <f t="shared" ref="AN57:AN69" si="29">+AC57+AH57</f>
        <v>-200000</v>
      </c>
      <c r="AO57" s="142">
        <f t="shared" si="25"/>
        <v>-800000</v>
      </c>
      <c r="AP57" s="1"/>
      <c r="AQ57" s="52"/>
      <c r="AR57" s="52"/>
      <c r="AS57" s="52"/>
      <c r="AT57" s="52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</row>
    <row r="58" spans="1:90" ht="67.75" hidden="1" customHeight="1">
      <c r="A58" s="187" t="s">
        <v>18</v>
      </c>
      <c r="B58" s="187" t="s">
        <v>19</v>
      </c>
      <c r="C58" s="187" t="s">
        <v>16</v>
      </c>
      <c r="D58" s="84" t="s">
        <v>73</v>
      </c>
      <c r="E58" s="101">
        <f t="shared" si="12"/>
        <v>0</v>
      </c>
      <c r="F58" s="101"/>
      <c r="G58" s="101"/>
      <c r="H58" s="101"/>
      <c r="I58" s="101"/>
      <c r="J58" s="101">
        <f t="shared" si="26"/>
        <v>0</v>
      </c>
      <c r="K58" s="192"/>
      <c r="L58" s="101"/>
      <c r="M58" s="101"/>
      <c r="N58" s="101"/>
      <c r="O58" s="192"/>
      <c r="P58" s="101">
        <f t="shared" si="11"/>
        <v>0</v>
      </c>
      <c r="Q58" s="80">
        <f t="shared" si="14"/>
        <v>-140000</v>
      </c>
      <c r="R58" s="80">
        <f t="shared" si="15"/>
        <v>-140000</v>
      </c>
      <c r="S58" s="80">
        <f t="shared" si="16"/>
        <v>0</v>
      </c>
      <c r="T58" s="80">
        <f t="shared" si="17"/>
        <v>0</v>
      </c>
      <c r="U58" s="80">
        <f t="shared" si="18"/>
        <v>0</v>
      </c>
      <c r="V58" s="80">
        <f t="shared" si="19"/>
        <v>340000</v>
      </c>
      <c r="W58" s="80">
        <f t="shared" si="20"/>
        <v>340000</v>
      </c>
      <c r="X58" s="80">
        <f t="shared" si="21"/>
        <v>0</v>
      </c>
      <c r="Y58" s="80">
        <f t="shared" si="22"/>
        <v>0</v>
      </c>
      <c r="Z58" s="80">
        <f t="shared" si="23"/>
        <v>0</v>
      </c>
      <c r="AA58" s="80">
        <f t="shared" si="27"/>
        <v>340000</v>
      </c>
      <c r="AB58" s="80">
        <f t="shared" si="24"/>
        <v>200000</v>
      </c>
      <c r="AC58" s="101">
        <f>+AD58+AG58</f>
        <v>-140000</v>
      </c>
      <c r="AD58" s="101">
        <f>200000-340000</f>
        <v>-140000</v>
      </c>
      <c r="AE58" s="101"/>
      <c r="AF58" s="101"/>
      <c r="AG58" s="101"/>
      <c r="AH58" s="101">
        <f>+AJ58+AM58</f>
        <v>340000</v>
      </c>
      <c r="AI58" s="101">
        <v>340000</v>
      </c>
      <c r="AJ58" s="101"/>
      <c r="AK58" s="101"/>
      <c r="AL58" s="101"/>
      <c r="AM58" s="101">
        <v>340000</v>
      </c>
      <c r="AN58" s="101">
        <f t="shared" si="29"/>
        <v>200000</v>
      </c>
      <c r="AO58" s="142">
        <f t="shared" si="25"/>
        <v>940000</v>
      </c>
      <c r="AP58" s="1"/>
      <c r="AQ58" s="52"/>
      <c r="AR58" s="52"/>
      <c r="AS58" s="52"/>
      <c r="AT58" s="52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</row>
    <row r="59" spans="1:90" s="137" customFormat="1" ht="39" hidden="1" customHeight="1">
      <c r="A59" s="187" t="s">
        <v>53</v>
      </c>
      <c r="B59" s="187" t="s">
        <v>55</v>
      </c>
      <c r="C59" s="187" t="s">
        <v>76</v>
      </c>
      <c r="D59" s="188" t="s">
        <v>24</v>
      </c>
      <c r="E59" s="101">
        <f t="shared" si="12"/>
        <v>0</v>
      </c>
      <c r="F59" s="101"/>
      <c r="G59" s="101"/>
      <c r="H59" s="101"/>
      <c r="I59" s="101">
        <f>650000-650000</f>
        <v>0</v>
      </c>
      <c r="J59" s="101">
        <f t="shared" si="26"/>
        <v>0</v>
      </c>
      <c r="K59" s="101"/>
      <c r="L59" s="101"/>
      <c r="M59" s="101"/>
      <c r="N59" s="101"/>
      <c r="O59" s="101"/>
      <c r="P59" s="101">
        <f t="shared" si="11"/>
        <v>0</v>
      </c>
      <c r="Q59" s="101">
        <f t="shared" si="14"/>
        <v>0</v>
      </c>
      <c r="R59" s="101">
        <f t="shared" si="15"/>
        <v>0</v>
      </c>
      <c r="S59" s="101">
        <f t="shared" si="16"/>
        <v>0</v>
      </c>
      <c r="T59" s="101">
        <f t="shared" si="17"/>
        <v>0</v>
      </c>
      <c r="U59" s="101">
        <f t="shared" si="18"/>
        <v>0</v>
      </c>
      <c r="V59" s="101">
        <f t="shared" si="19"/>
        <v>900000</v>
      </c>
      <c r="W59" s="101">
        <f t="shared" si="20"/>
        <v>900000</v>
      </c>
      <c r="X59" s="101">
        <f t="shared" si="21"/>
        <v>0</v>
      </c>
      <c r="Y59" s="101">
        <f t="shared" si="22"/>
        <v>0</v>
      </c>
      <c r="Z59" s="101">
        <f t="shared" si="23"/>
        <v>0</v>
      </c>
      <c r="AA59" s="101">
        <f t="shared" si="27"/>
        <v>900000</v>
      </c>
      <c r="AB59" s="101">
        <f t="shared" si="24"/>
        <v>900000</v>
      </c>
      <c r="AC59" s="101">
        <f>+AD59+AG59</f>
        <v>0</v>
      </c>
      <c r="AD59" s="101"/>
      <c r="AE59" s="101"/>
      <c r="AF59" s="101"/>
      <c r="AG59" s="101">
        <f>650000-650000</f>
        <v>0</v>
      </c>
      <c r="AH59" s="101">
        <f>+AJ59+AM59</f>
        <v>900000</v>
      </c>
      <c r="AI59" s="101">
        <f>1900000-1000000</f>
        <v>900000</v>
      </c>
      <c r="AJ59" s="101"/>
      <c r="AK59" s="101"/>
      <c r="AL59" s="101"/>
      <c r="AM59" s="101">
        <f>1900000-1000000</f>
        <v>900000</v>
      </c>
      <c r="AN59" s="101">
        <f t="shared" si="29"/>
        <v>900000</v>
      </c>
      <c r="AO59" s="142">
        <f t="shared" si="25"/>
        <v>3600000</v>
      </c>
      <c r="AQ59" s="146"/>
      <c r="AR59" s="146"/>
      <c r="AS59" s="146"/>
      <c r="AT59" s="146"/>
    </row>
    <row r="60" spans="1:90" s="96" customFormat="1" ht="38.4" hidden="1" customHeight="1">
      <c r="A60" s="184" t="s">
        <v>61</v>
      </c>
      <c r="B60" s="184" t="s">
        <v>62</v>
      </c>
      <c r="C60" s="184"/>
      <c r="D60" s="83" t="s">
        <v>83</v>
      </c>
      <c r="E60" s="141">
        <f t="shared" si="12"/>
        <v>0</v>
      </c>
      <c r="F60" s="141">
        <f>F61+F62</f>
        <v>0</v>
      </c>
      <c r="G60" s="141"/>
      <c r="H60" s="141"/>
      <c r="I60" s="141">
        <f>I61+I62</f>
        <v>0</v>
      </c>
      <c r="J60" s="141">
        <f t="shared" si="26"/>
        <v>0</v>
      </c>
      <c r="K60" s="141"/>
      <c r="L60" s="141"/>
      <c r="M60" s="141"/>
      <c r="N60" s="141"/>
      <c r="O60" s="141">
        <f>O61+O62</f>
        <v>0</v>
      </c>
      <c r="P60" s="141">
        <f t="shared" si="11"/>
        <v>0</v>
      </c>
      <c r="Q60" s="99" t="e">
        <f t="shared" si="14"/>
        <v>#REF!</v>
      </c>
      <c r="R60" s="99" t="e">
        <f t="shared" si="15"/>
        <v>#REF!</v>
      </c>
      <c r="S60" s="99" t="e">
        <f t="shared" si="16"/>
        <v>#REF!</v>
      </c>
      <c r="T60" s="99" t="e">
        <f t="shared" si="17"/>
        <v>#REF!</v>
      </c>
      <c r="U60" s="99" t="e">
        <f t="shared" si="18"/>
        <v>#REF!</v>
      </c>
      <c r="V60" s="99" t="e">
        <f t="shared" si="19"/>
        <v>#REF!</v>
      </c>
      <c r="W60" s="99" t="e">
        <f t="shared" si="20"/>
        <v>#REF!</v>
      </c>
      <c r="X60" s="99" t="e">
        <f t="shared" si="21"/>
        <v>#REF!</v>
      </c>
      <c r="Y60" s="99" t="e">
        <f t="shared" si="22"/>
        <v>#REF!</v>
      </c>
      <c r="Z60" s="99" t="e">
        <f t="shared" si="23"/>
        <v>#REF!</v>
      </c>
      <c r="AA60" s="99" t="e">
        <f t="shared" si="27"/>
        <v>#REF!</v>
      </c>
      <c r="AB60" s="99" t="e">
        <f t="shared" si="24"/>
        <v>#REF!</v>
      </c>
      <c r="AC60" s="141" t="e">
        <f>+#REF!+AC61+#REF!+#REF!+#REF!+#REF!+#REF!+#REF!+#REF!+#REF!+AC62+#REF!+#REF!+#REF!+#REF!+#REF!+#REF!+#REF!+#REF!+#REF!+#REF!</f>
        <v>#REF!</v>
      </c>
      <c r="AD60" s="141" t="e">
        <f>+#REF!+AD61+#REF!+#REF!+#REF!+#REF!+#REF!+#REF!+#REF!+#REF!+AD62+#REF!+#REF!+#REF!+#REF!+#REF!+#REF!+#REF!+#REF!+#REF!+#REF!</f>
        <v>#REF!</v>
      </c>
      <c r="AE60" s="141" t="e">
        <f>+#REF!+AE61+#REF!+#REF!+#REF!+#REF!+#REF!+#REF!+#REF!+#REF!+AE62+#REF!+#REF!+#REF!+#REF!+#REF!+#REF!+#REF!+#REF!+#REF!+#REF!</f>
        <v>#REF!</v>
      </c>
      <c r="AF60" s="141" t="e">
        <f>+#REF!+AF61+#REF!+#REF!+#REF!+#REF!+#REF!+#REF!+#REF!+#REF!+AF62+#REF!+#REF!+#REF!+#REF!+#REF!+#REF!+#REF!+#REF!+#REF!+#REF!</f>
        <v>#REF!</v>
      </c>
      <c r="AG60" s="141" t="e">
        <f>+#REF!+AG61+#REF!+#REF!+#REF!+#REF!+#REF!+#REF!+#REF!+#REF!+AG62+#REF!+#REF!+#REF!+#REF!+#REF!+#REF!+#REF!+#REF!+#REF!+#REF!</f>
        <v>#REF!</v>
      </c>
      <c r="AH60" s="141" t="e">
        <f>+#REF!+AH61+#REF!+#REF!+#REF!+#REF!+#REF!+#REF!+#REF!+#REF!+AH62+#REF!+#REF!+#REF!+#REF!+#REF!+#REF!+#REF!+#REF!+#REF!+#REF!</f>
        <v>#REF!</v>
      </c>
      <c r="AI60" s="141" t="e">
        <f>+#REF!+AI61+#REF!+#REF!+#REF!+#REF!+#REF!+#REF!+#REF!+#REF!+AI62+#REF!+#REF!+#REF!+#REF!+#REF!+#REF!+#REF!+#REF!+#REF!+#REF!</f>
        <v>#REF!</v>
      </c>
      <c r="AJ60" s="141" t="e">
        <f>+#REF!+AJ61+#REF!+#REF!+#REF!+#REF!+#REF!+#REF!+#REF!+#REF!+AJ62+#REF!+#REF!+#REF!+#REF!+#REF!+#REF!+#REF!+#REF!+#REF!+#REF!</f>
        <v>#REF!</v>
      </c>
      <c r="AK60" s="141" t="e">
        <f>+#REF!+AK61+#REF!+#REF!+#REF!+#REF!+#REF!+#REF!+#REF!+#REF!+AK62+#REF!+#REF!+#REF!+#REF!+#REF!+#REF!+#REF!+#REF!+#REF!+#REF!</f>
        <v>#REF!</v>
      </c>
      <c r="AL60" s="141" t="e">
        <f>+#REF!+AL61+#REF!+#REF!+#REF!+#REF!+#REF!+#REF!+#REF!+#REF!+AL62+#REF!+#REF!+#REF!+#REF!+#REF!+#REF!+#REF!+#REF!+#REF!+#REF!</f>
        <v>#REF!</v>
      </c>
      <c r="AM60" s="141" t="e">
        <f>+#REF!+AM61+#REF!+#REF!+#REF!+#REF!+#REF!+#REF!+#REF!+#REF!+AM62+#REF!+#REF!+#REF!+#REF!+#REF!+#REF!+#REF!+#REF!+#REF!+#REF!</f>
        <v>#REF!</v>
      </c>
      <c r="AN60" s="141" t="e">
        <f t="shared" si="29"/>
        <v>#REF!</v>
      </c>
      <c r="AO60" s="142" t="e">
        <f t="shared" si="25"/>
        <v>#REF!</v>
      </c>
      <c r="AP60" s="88"/>
      <c r="AQ60" s="88"/>
      <c r="AR60" s="90"/>
      <c r="AS60" s="178"/>
      <c r="AT60" s="178"/>
    </row>
    <row r="61" spans="1:90" ht="40.25" hidden="1" customHeight="1">
      <c r="A61" s="187" t="s">
        <v>33</v>
      </c>
      <c r="B61" s="187" t="s">
        <v>34</v>
      </c>
      <c r="C61" s="187" t="s">
        <v>32</v>
      </c>
      <c r="D61" s="188" t="s">
        <v>30</v>
      </c>
      <c r="E61" s="101">
        <f t="shared" si="12"/>
        <v>0</v>
      </c>
      <c r="F61" s="101"/>
      <c r="G61" s="101"/>
      <c r="H61" s="101"/>
      <c r="I61" s="101"/>
      <c r="J61" s="101">
        <f t="shared" si="26"/>
        <v>0</v>
      </c>
      <c r="K61" s="101"/>
      <c r="L61" s="101"/>
      <c r="M61" s="101"/>
      <c r="N61" s="101"/>
      <c r="O61" s="101"/>
      <c r="P61" s="101">
        <f t="shared" si="11"/>
        <v>0</v>
      </c>
      <c r="Q61" s="80">
        <f t="shared" si="14"/>
        <v>3660000</v>
      </c>
      <c r="R61" s="80">
        <f t="shared" si="15"/>
        <v>3660000</v>
      </c>
      <c r="S61" s="80">
        <f t="shared" si="16"/>
        <v>0</v>
      </c>
      <c r="T61" s="80">
        <f t="shared" si="17"/>
        <v>0</v>
      </c>
      <c r="U61" s="80">
        <f t="shared" si="18"/>
        <v>0</v>
      </c>
      <c r="V61" s="80">
        <f t="shared" si="19"/>
        <v>0</v>
      </c>
      <c r="W61" s="80">
        <f t="shared" si="20"/>
        <v>0</v>
      </c>
      <c r="X61" s="80">
        <f t="shared" si="21"/>
        <v>0</v>
      </c>
      <c r="Y61" s="80">
        <f t="shared" si="22"/>
        <v>0</v>
      </c>
      <c r="Z61" s="80">
        <f t="shared" si="23"/>
        <v>0</v>
      </c>
      <c r="AA61" s="80">
        <f t="shared" si="27"/>
        <v>0</v>
      </c>
      <c r="AB61" s="80">
        <f t="shared" si="24"/>
        <v>3660000</v>
      </c>
      <c r="AC61" s="101">
        <f>+AD61+AG61</f>
        <v>3660000</v>
      </c>
      <c r="AD61" s="101">
        <f>4061000+539000+1600000-2000000-180000-360000</f>
        <v>3660000</v>
      </c>
      <c r="AE61" s="101"/>
      <c r="AF61" s="101"/>
      <c r="AG61" s="101"/>
      <c r="AH61" s="101">
        <f>+AJ61+AM61</f>
        <v>0</v>
      </c>
      <c r="AI61" s="101"/>
      <c r="AJ61" s="101"/>
      <c r="AK61" s="101"/>
      <c r="AL61" s="101"/>
      <c r="AM61" s="101"/>
      <c r="AN61" s="101">
        <f t="shared" si="29"/>
        <v>3660000</v>
      </c>
      <c r="AO61" s="142">
        <f t="shared" si="25"/>
        <v>10980000</v>
      </c>
      <c r="AP61" s="86"/>
      <c r="AQ61" s="176"/>
      <c r="AR61" s="177"/>
      <c r="AS61" s="52"/>
      <c r="AT61" s="52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</row>
    <row r="62" spans="1:90" s="137" customFormat="1" ht="1.25" hidden="1" customHeight="1">
      <c r="A62" s="187">
        <v>2719770</v>
      </c>
      <c r="B62" s="187" t="s">
        <v>55</v>
      </c>
      <c r="C62" s="187" t="s">
        <v>76</v>
      </c>
      <c r="D62" s="84" t="s">
        <v>24</v>
      </c>
      <c r="E62" s="101">
        <f t="shared" si="12"/>
        <v>0</v>
      </c>
      <c r="F62" s="101"/>
      <c r="G62" s="101"/>
      <c r="H62" s="101"/>
      <c r="I62" s="101">
        <f>100000000+50000000-150000000</f>
        <v>0</v>
      </c>
      <c r="J62" s="101">
        <f t="shared" si="26"/>
        <v>0</v>
      </c>
      <c r="K62" s="101"/>
      <c r="L62" s="101"/>
      <c r="M62" s="101"/>
      <c r="N62" s="101"/>
      <c r="O62" s="101"/>
      <c r="P62" s="101">
        <f t="shared" si="11"/>
        <v>0</v>
      </c>
      <c r="Q62" s="101">
        <f t="shared" si="14"/>
        <v>-350000</v>
      </c>
      <c r="R62" s="101">
        <f t="shared" si="15"/>
        <v>-350000</v>
      </c>
      <c r="S62" s="101">
        <f t="shared" si="16"/>
        <v>0</v>
      </c>
      <c r="T62" s="101">
        <f t="shared" si="17"/>
        <v>0</v>
      </c>
      <c r="U62" s="101">
        <f t="shared" si="18"/>
        <v>0</v>
      </c>
      <c r="V62" s="101">
        <f t="shared" si="19"/>
        <v>2869000</v>
      </c>
      <c r="W62" s="101">
        <f t="shared" si="20"/>
        <v>2869000</v>
      </c>
      <c r="X62" s="101">
        <f t="shared" si="21"/>
        <v>0</v>
      </c>
      <c r="Y62" s="101">
        <f t="shared" si="22"/>
        <v>0</v>
      </c>
      <c r="Z62" s="101">
        <f t="shared" si="23"/>
        <v>0</v>
      </c>
      <c r="AA62" s="101">
        <f t="shared" si="27"/>
        <v>2869000</v>
      </c>
      <c r="AB62" s="101">
        <f t="shared" si="24"/>
        <v>2519000</v>
      </c>
      <c r="AC62" s="101">
        <f>+AD62+AG62</f>
        <v>-350000</v>
      </c>
      <c r="AD62" s="101">
        <v>-350000</v>
      </c>
      <c r="AE62" s="101"/>
      <c r="AF62" s="101"/>
      <c r="AG62" s="101">
        <f>100000000+50000000-150000000</f>
        <v>0</v>
      </c>
      <c r="AH62" s="101">
        <f>+AJ62+AM62</f>
        <v>2869000</v>
      </c>
      <c r="AI62" s="101">
        <f>2204000-265000+530000+360000+40000</f>
        <v>2869000</v>
      </c>
      <c r="AJ62" s="101"/>
      <c r="AK62" s="101"/>
      <c r="AL62" s="101"/>
      <c r="AM62" s="101">
        <f>2204000-265000+530000+360000+40000</f>
        <v>2869000</v>
      </c>
      <c r="AN62" s="101">
        <f t="shared" si="29"/>
        <v>2519000</v>
      </c>
      <c r="AO62" s="142">
        <f t="shared" si="25"/>
        <v>10426000</v>
      </c>
      <c r="AQ62" s="146"/>
      <c r="AR62" s="146"/>
      <c r="AS62" s="146"/>
      <c r="AT62" s="146"/>
    </row>
    <row r="63" spans="1:90" s="96" customFormat="1" ht="43.25" hidden="1" customHeight="1">
      <c r="A63" s="184" t="s">
        <v>59</v>
      </c>
      <c r="B63" s="184" t="s">
        <v>60</v>
      </c>
      <c r="C63" s="184"/>
      <c r="D63" s="183" t="s">
        <v>81</v>
      </c>
      <c r="E63" s="141">
        <f t="shared" si="12"/>
        <v>0</v>
      </c>
      <c r="F63" s="193">
        <f>F64+F66+F67</f>
        <v>0</v>
      </c>
      <c r="G63" s="141"/>
      <c r="H63" s="141"/>
      <c r="I63" s="141"/>
      <c r="J63" s="141">
        <f t="shared" si="26"/>
        <v>0</v>
      </c>
      <c r="K63" s="141"/>
      <c r="L63" s="141"/>
      <c r="M63" s="141"/>
      <c r="N63" s="141"/>
      <c r="O63" s="141">
        <f>O64+O66+O67</f>
        <v>0</v>
      </c>
      <c r="P63" s="141">
        <f t="shared" si="11"/>
        <v>0</v>
      </c>
      <c r="Q63" s="141" t="e">
        <f t="shared" si="14"/>
        <v>#REF!</v>
      </c>
      <c r="R63" s="141" t="e">
        <f t="shared" si="15"/>
        <v>#REF!</v>
      </c>
      <c r="S63" s="141" t="e">
        <f t="shared" si="16"/>
        <v>#REF!</v>
      </c>
      <c r="T63" s="141" t="e">
        <f t="shared" si="17"/>
        <v>#REF!</v>
      </c>
      <c r="U63" s="141" t="e">
        <f t="shared" si="18"/>
        <v>#REF!</v>
      </c>
      <c r="V63" s="141" t="e">
        <f t="shared" si="19"/>
        <v>#REF!</v>
      </c>
      <c r="W63" s="141" t="e">
        <f t="shared" si="20"/>
        <v>#REF!</v>
      </c>
      <c r="X63" s="141" t="e">
        <f t="shared" si="21"/>
        <v>#REF!</v>
      </c>
      <c r="Y63" s="141" t="e">
        <f t="shared" si="22"/>
        <v>#REF!</v>
      </c>
      <c r="Z63" s="141" t="e">
        <f t="shared" si="23"/>
        <v>#REF!</v>
      </c>
      <c r="AA63" s="141" t="e">
        <f t="shared" si="27"/>
        <v>#REF!</v>
      </c>
      <c r="AB63" s="141" t="e">
        <f t="shared" si="24"/>
        <v>#REF!</v>
      </c>
      <c r="AC63" s="141" t="e">
        <f>++AC64+#REF!+AC67+AC65+AC66</f>
        <v>#REF!</v>
      </c>
      <c r="AD63" s="141" t="e">
        <f>++AD64+#REF!+AD67+AD65+AD66</f>
        <v>#REF!</v>
      </c>
      <c r="AE63" s="141" t="e">
        <f>++AE64+#REF!+AE67+AE65+AE66</f>
        <v>#REF!</v>
      </c>
      <c r="AF63" s="141" t="e">
        <f>++AF64+#REF!+AF67+AF65+AF66</f>
        <v>#REF!</v>
      </c>
      <c r="AG63" s="141" t="e">
        <f>++AG64+#REF!+AG67+AG65+AG66</f>
        <v>#REF!</v>
      </c>
      <c r="AH63" s="141" t="e">
        <f>++AH64+#REF!+AH67+AH65+AH66</f>
        <v>#REF!</v>
      </c>
      <c r="AI63" s="141" t="e">
        <f>++AI64+#REF!+AI67+AI65+AI66</f>
        <v>#REF!</v>
      </c>
      <c r="AJ63" s="141" t="e">
        <f>++AJ64+#REF!+AJ67+AJ65+AJ66</f>
        <v>#REF!</v>
      </c>
      <c r="AK63" s="141" t="e">
        <f>++AK64+#REF!+AK67+AK65+AK66</f>
        <v>#REF!</v>
      </c>
      <c r="AL63" s="141" t="e">
        <f>++AL64+#REF!+AL67+AL65+AL66</f>
        <v>#REF!</v>
      </c>
      <c r="AM63" s="141" t="e">
        <f>++AM64+#REF!+AM67+AM65+AM66</f>
        <v>#REF!</v>
      </c>
      <c r="AN63" s="141" t="e">
        <f t="shared" si="29"/>
        <v>#REF!</v>
      </c>
      <c r="AO63" s="142" t="e">
        <f t="shared" si="25"/>
        <v>#REF!</v>
      </c>
      <c r="AP63" s="88"/>
      <c r="AQ63" s="88"/>
      <c r="AR63" s="90"/>
      <c r="AS63" s="33"/>
      <c r="AT63" s="33"/>
      <c r="AU63" s="13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  <c r="BI63" s="139"/>
      <c r="BJ63" s="139"/>
      <c r="BK63" s="139"/>
      <c r="BL63" s="139"/>
      <c r="BM63" s="139"/>
      <c r="BN63" s="139"/>
      <c r="BO63" s="139"/>
      <c r="BP63" s="139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</row>
    <row r="64" spans="1:90" ht="48.65" hidden="1" customHeight="1">
      <c r="A64" s="187">
        <v>2918110</v>
      </c>
      <c r="B64" s="187" t="s">
        <v>44</v>
      </c>
      <c r="C64" s="187" t="s">
        <v>45</v>
      </c>
      <c r="D64" s="188" t="s">
        <v>6</v>
      </c>
      <c r="E64" s="101">
        <f t="shared" si="12"/>
        <v>0</v>
      </c>
      <c r="F64" s="101"/>
      <c r="G64" s="101"/>
      <c r="H64" s="101"/>
      <c r="I64" s="101"/>
      <c r="J64" s="101">
        <f t="shared" si="26"/>
        <v>0</v>
      </c>
      <c r="K64" s="101">
        <f>O64</f>
        <v>0</v>
      </c>
      <c r="L64" s="101"/>
      <c r="M64" s="101"/>
      <c r="N64" s="101"/>
      <c r="O64" s="101"/>
      <c r="P64" s="101">
        <f t="shared" si="11"/>
        <v>0</v>
      </c>
      <c r="Q64" s="80">
        <f t="shared" si="14"/>
        <v>0</v>
      </c>
      <c r="R64" s="80">
        <f t="shared" si="15"/>
        <v>0</v>
      </c>
      <c r="S64" s="80">
        <f t="shared" si="16"/>
        <v>0</v>
      </c>
      <c r="T64" s="80">
        <f t="shared" si="17"/>
        <v>0</v>
      </c>
      <c r="U64" s="80">
        <f t="shared" si="18"/>
        <v>0</v>
      </c>
      <c r="V64" s="80">
        <f t="shared" si="19"/>
        <v>0</v>
      </c>
      <c r="W64" s="80">
        <f t="shared" si="20"/>
        <v>0</v>
      </c>
      <c r="X64" s="80">
        <f t="shared" si="21"/>
        <v>0</v>
      </c>
      <c r="Y64" s="80">
        <f t="shared" si="22"/>
        <v>0</v>
      </c>
      <c r="Z64" s="80">
        <f t="shared" si="23"/>
        <v>0</v>
      </c>
      <c r="AA64" s="80">
        <f t="shared" si="27"/>
        <v>0</v>
      </c>
      <c r="AB64" s="80">
        <f t="shared" si="24"/>
        <v>0</v>
      </c>
      <c r="AC64" s="101">
        <f>+AD64+AG64</f>
        <v>0</v>
      </c>
      <c r="AD64" s="101"/>
      <c r="AE64" s="101"/>
      <c r="AF64" s="101"/>
      <c r="AG64" s="101"/>
      <c r="AH64" s="101">
        <f>+AJ64+AM64</f>
        <v>0</v>
      </c>
      <c r="AI64" s="101"/>
      <c r="AJ64" s="101"/>
      <c r="AK64" s="101"/>
      <c r="AL64" s="101"/>
      <c r="AM64" s="101"/>
      <c r="AN64" s="101">
        <f t="shared" si="29"/>
        <v>0</v>
      </c>
      <c r="AO64" s="142">
        <f t="shared" si="25"/>
        <v>0</v>
      </c>
      <c r="AQ64" s="88"/>
      <c r="AR64" s="90"/>
      <c r="AS64" s="31"/>
      <c r="AT64" s="31"/>
    </row>
    <row r="65" spans="1:90" ht="43.25" hidden="1" customHeight="1">
      <c r="A65" s="187" t="s">
        <v>20</v>
      </c>
      <c r="B65" s="187" t="s">
        <v>55</v>
      </c>
      <c r="C65" s="187" t="s">
        <v>76</v>
      </c>
      <c r="D65" s="84" t="s">
        <v>24</v>
      </c>
      <c r="E65" s="101">
        <f t="shared" si="12"/>
        <v>0</v>
      </c>
      <c r="F65" s="101"/>
      <c r="G65" s="101"/>
      <c r="H65" s="101"/>
      <c r="I65" s="101"/>
      <c r="J65" s="101">
        <f t="shared" si="26"/>
        <v>0</v>
      </c>
      <c r="K65" s="101"/>
      <c r="L65" s="101"/>
      <c r="M65" s="101"/>
      <c r="N65" s="101"/>
      <c r="O65" s="101"/>
      <c r="P65" s="101">
        <f t="shared" si="11"/>
        <v>0</v>
      </c>
      <c r="Q65" s="102">
        <f t="shared" si="14"/>
        <v>0</v>
      </c>
      <c r="R65" s="102">
        <f t="shared" si="15"/>
        <v>0</v>
      </c>
      <c r="S65" s="102">
        <f t="shared" si="16"/>
        <v>0</v>
      </c>
      <c r="T65" s="102">
        <f t="shared" si="17"/>
        <v>0</v>
      </c>
      <c r="U65" s="102">
        <f t="shared" si="18"/>
        <v>0</v>
      </c>
      <c r="V65" s="102">
        <f t="shared" si="19"/>
        <v>0</v>
      </c>
      <c r="W65" s="102">
        <f t="shared" si="20"/>
        <v>0</v>
      </c>
      <c r="X65" s="102">
        <f t="shared" si="21"/>
        <v>0</v>
      </c>
      <c r="Y65" s="102">
        <f t="shared" si="22"/>
        <v>0</v>
      </c>
      <c r="Z65" s="102">
        <f t="shared" si="23"/>
        <v>0</v>
      </c>
      <c r="AA65" s="102">
        <f t="shared" si="27"/>
        <v>0</v>
      </c>
      <c r="AB65" s="102">
        <f t="shared" si="24"/>
        <v>0</v>
      </c>
      <c r="AC65" s="101">
        <f>+AD65+AG65</f>
        <v>0</v>
      </c>
      <c r="AD65" s="101"/>
      <c r="AE65" s="101"/>
      <c r="AF65" s="101"/>
      <c r="AG65" s="101"/>
      <c r="AH65" s="101">
        <f>+AJ65+AM65</f>
        <v>0</v>
      </c>
      <c r="AI65" s="101"/>
      <c r="AJ65" s="101"/>
      <c r="AK65" s="101"/>
      <c r="AL65" s="101"/>
      <c r="AM65" s="101"/>
      <c r="AN65" s="101">
        <f t="shared" si="29"/>
        <v>0</v>
      </c>
      <c r="AO65" s="142">
        <f t="shared" si="25"/>
        <v>0</v>
      </c>
      <c r="AP65" s="10"/>
      <c r="AQ65" s="31"/>
      <c r="AR65" s="31"/>
      <c r="AS65" s="31"/>
      <c r="AT65" s="31"/>
    </row>
    <row r="66" spans="1:90" ht="43.25" hidden="1" customHeight="1">
      <c r="A66" s="187" t="s">
        <v>20</v>
      </c>
      <c r="B66" s="187" t="s">
        <v>55</v>
      </c>
      <c r="C66" s="187" t="s">
        <v>76</v>
      </c>
      <c r="D66" s="84" t="s">
        <v>24</v>
      </c>
      <c r="E66" s="101">
        <f t="shared" si="12"/>
        <v>0</v>
      </c>
      <c r="F66" s="196"/>
      <c r="G66" s="101"/>
      <c r="H66" s="101"/>
      <c r="I66" s="190"/>
      <c r="J66" s="101">
        <f t="shared" si="26"/>
        <v>0</v>
      </c>
      <c r="K66" s="192">
        <f>O66</f>
        <v>0</v>
      </c>
      <c r="L66" s="101"/>
      <c r="M66" s="101"/>
      <c r="N66" s="101"/>
      <c r="O66" s="192"/>
      <c r="P66" s="101">
        <f t="shared" si="11"/>
        <v>0</v>
      </c>
      <c r="Q66" s="80">
        <f t="shared" si="14"/>
        <v>0</v>
      </c>
      <c r="R66" s="80">
        <f t="shared" si="15"/>
        <v>0</v>
      </c>
      <c r="S66" s="80">
        <f t="shared" si="16"/>
        <v>0</v>
      </c>
      <c r="T66" s="80">
        <f t="shared" si="17"/>
        <v>0</v>
      </c>
      <c r="U66" s="80">
        <f t="shared" si="18"/>
        <v>0</v>
      </c>
      <c r="V66" s="80">
        <f t="shared" si="19"/>
        <v>-890000</v>
      </c>
      <c r="W66" s="80">
        <f t="shared" si="20"/>
        <v>-890000</v>
      </c>
      <c r="X66" s="80">
        <f t="shared" si="21"/>
        <v>0</v>
      </c>
      <c r="Y66" s="80">
        <f t="shared" si="22"/>
        <v>0</v>
      </c>
      <c r="Z66" s="80">
        <f t="shared" si="23"/>
        <v>0</v>
      </c>
      <c r="AA66" s="80">
        <f t="shared" si="27"/>
        <v>-890000</v>
      </c>
      <c r="AB66" s="80">
        <f t="shared" si="24"/>
        <v>-890000</v>
      </c>
      <c r="AC66" s="101">
        <f>+AD66+AG66</f>
        <v>0</v>
      </c>
      <c r="AD66" s="101"/>
      <c r="AE66" s="101"/>
      <c r="AF66" s="101"/>
      <c r="AG66" s="101"/>
      <c r="AH66" s="101">
        <f>+AJ66+AM66</f>
        <v>-890000</v>
      </c>
      <c r="AI66" s="101">
        <v>-890000</v>
      </c>
      <c r="AJ66" s="101"/>
      <c r="AK66" s="101"/>
      <c r="AL66" s="101"/>
      <c r="AM66" s="101">
        <v>-890000</v>
      </c>
      <c r="AN66" s="101">
        <f t="shared" si="29"/>
        <v>-890000</v>
      </c>
      <c r="AO66" s="142">
        <f t="shared" si="25"/>
        <v>-3560000</v>
      </c>
      <c r="AP66" s="10"/>
      <c r="AQ66" s="31"/>
      <c r="AR66" s="31"/>
      <c r="AS66" s="31"/>
      <c r="AT66" s="31"/>
    </row>
    <row r="67" spans="1:90" s="79" customFormat="1" ht="112.25" hidden="1" customHeight="1">
      <c r="A67" s="187">
        <v>2919800</v>
      </c>
      <c r="B67" s="187" t="s">
        <v>42</v>
      </c>
      <c r="C67" s="187" t="s">
        <v>50</v>
      </c>
      <c r="D67" s="84" t="s">
        <v>46</v>
      </c>
      <c r="E67" s="101">
        <f t="shared" si="12"/>
        <v>0</v>
      </c>
      <c r="F67" s="192"/>
      <c r="G67" s="101"/>
      <c r="H67" s="101"/>
      <c r="I67" s="101"/>
      <c r="J67" s="101">
        <f t="shared" si="26"/>
        <v>0</v>
      </c>
      <c r="K67" s="192">
        <f>O67</f>
        <v>0</v>
      </c>
      <c r="L67" s="101"/>
      <c r="M67" s="101"/>
      <c r="N67" s="101"/>
      <c r="O67" s="192"/>
      <c r="P67" s="101">
        <f t="shared" si="11"/>
        <v>0</v>
      </c>
      <c r="Q67" s="80">
        <f t="shared" si="14"/>
        <v>2290000</v>
      </c>
      <c r="R67" s="80">
        <f t="shared" si="15"/>
        <v>2290000</v>
      </c>
      <c r="S67" s="80">
        <f t="shared" si="16"/>
        <v>0</v>
      </c>
      <c r="T67" s="80">
        <f t="shared" si="17"/>
        <v>0</v>
      </c>
      <c r="U67" s="80">
        <f t="shared" si="18"/>
        <v>0</v>
      </c>
      <c r="V67" s="80">
        <f t="shared" si="19"/>
        <v>7317000</v>
      </c>
      <c r="W67" s="80">
        <f t="shared" si="20"/>
        <v>7317000</v>
      </c>
      <c r="X67" s="80">
        <f t="shared" si="21"/>
        <v>0</v>
      </c>
      <c r="Y67" s="80">
        <f t="shared" si="22"/>
        <v>0</v>
      </c>
      <c r="Z67" s="80">
        <f t="shared" si="23"/>
        <v>0</v>
      </c>
      <c r="AA67" s="80">
        <f t="shared" si="27"/>
        <v>7317000</v>
      </c>
      <c r="AB67" s="80">
        <f t="shared" si="24"/>
        <v>9607000</v>
      </c>
      <c r="AC67" s="101">
        <f>+AD67+AG67</f>
        <v>2290000</v>
      </c>
      <c r="AD67" s="101">
        <f>890000+1000000+400000</f>
        <v>2290000</v>
      </c>
      <c r="AE67" s="101"/>
      <c r="AF67" s="101"/>
      <c r="AG67" s="101"/>
      <c r="AH67" s="101">
        <f>+AJ67+AM67</f>
        <v>7317000</v>
      </c>
      <c r="AI67" s="101">
        <f>5325000+1992000</f>
        <v>7317000</v>
      </c>
      <c r="AJ67" s="101"/>
      <c r="AK67" s="101"/>
      <c r="AL67" s="101"/>
      <c r="AM67" s="101">
        <f>5325000+1992000</f>
        <v>7317000</v>
      </c>
      <c r="AN67" s="101">
        <f t="shared" si="29"/>
        <v>9607000</v>
      </c>
      <c r="AO67" s="142">
        <f t="shared" si="25"/>
        <v>36138000</v>
      </c>
      <c r="AP67" s="75"/>
      <c r="AQ67" s="76"/>
      <c r="AR67" s="76"/>
      <c r="AS67" s="76"/>
      <c r="AT67" s="76"/>
      <c r="AU67" s="75"/>
      <c r="AV67" s="77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  <c r="BI67" s="77"/>
      <c r="BJ67" s="77"/>
      <c r="BK67" s="77"/>
      <c r="BL67" s="77"/>
      <c r="BM67" s="77"/>
      <c r="BN67" s="77"/>
      <c r="BO67" s="77"/>
      <c r="BP67" s="77"/>
      <c r="BQ67" s="78"/>
      <c r="BR67" s="78"/>
      <c r="BS67" s="78"/>
      <c r="BT67" s="78"/>
      <c r="BU67" s="78"/>
      <c r="BV67" s="78"/>
      <c r="BW67" s="78"/>
      <c r="BX67" s="78"/>
      <c r="BY67" s="78"/>
      <c r="BZ67" s="78"/>
      <c r="CA67" s="78"/>
      <c r="CB67" s="78"/>
      <c r="CC67" s="78"/>
      <c r="CD67" s="78"/>
      <c r="CE67" s="78"/>
      <c r="CF67" s="78"/>
      <c r="CG67" s="78"/>
      <c r="CH67" s="78"/>
      <c r="CI67" s="78"/>
      <c r="CJ67" s="78"/>
      <c r="CK67" s="78"/>
      <c r="CL67" s="78"/>
    </row>
    <row r="68" spans="1:90" ht="44.4" hidden="1" customHeight="1">
      <c r="A68" s="184" t="s">
        <v>63</v>
      </c>
      <c r="B68" s="184" t="s">
        <v>64</v>
      </c>
      <c r="C68" s="184"/>
      <c r="D68" s="83" t="s">
        <v>12</v>
      </c>
      <c r="E68" s="101">
        <f t="shared" si="12"/>
        <v>0</v>
      </c>
      <c r="F68" s="141">
        <f>F69</f>
        <v>0</v>
      </c>
      <c r="G68" s="141"/>
      <c r="H68" s="141"/>
      <c r="I68" s="141"/>
      <c r="J68" s="101">
        <f t="shared" si="26"/>
        <v>0</v>
      </c>
      <c r="K68" s="141">
        <f>K69</f>
        <v>0</v>
      </c>
      <c r="L68" s="141"/>
      <c r="M68" s="141"/>
      <c r="N68" s="141"/>
      <c r="O68" s="141">
        <f>O69</f>
        <v>0</v>
      </c>
      <c r="P68" s="141">
        <f t="shared" si="11"/>
        <v>0</v>
      </c>
      <c r="Q68" s="141" t="e">
        <f t="shared" si="14"/>
        <v>#REF!</v>
      </c>
      <c r="R68" s="141" t="e">
        <f t="shared" si="15"/>
        <v>#REF!</v>
      </c>
      <c r="S68" s="141" t="e">
        <f t="shared" si="16"/>
        <v>#REF!</v>
      </c>
      <c r="T68" s="141" t="e">
        <f t="shared" si="17"/>
        <v>#REF!</v>
      </c>
      <c r="U68" s="141" t="e">
        <f t="shared" si="18"/>
        <v>#REF!</v>
      </c>
      <c r="V68" s="141" t="e">
        <f t="shared" si="19"/>
        <v>#REF!</v>
      </c>
      <c r="W68" s="141" t="e">
        <f t="shared" si="20"/>
        <v>#REF!</v>
      </c>
      <c r="X68" s="141" t="e">
        <f t="shared" si="21"/>
        <v>#REF!</v>
      </c>
      <c r="Y68" s="141" t="e">
        <f t="shared" si="22"/>
        <v>#REF!</v>
      </c>
      <c r="Z68" s="141" t="e">
        <f t="shared" si="23"/>
        <v>#REF!</v>
      </c>
      <c r="AA68" s="141" t="e">
        <f t="shared" si="27"/>
        <v>#REF!</v>
      </c>
      <c r="AB68" s="141" t="e">
        <f t="shared" si="24"/>
        <v>#REF!</v>
      </c>
      <c r="AC68" s="141" t="e">
        <f>+#REF!+#REF!+#REF!+#REF!+#REF!+#REF!+#REF!+#REF!+#REF!+#REF!+#REF!+#REF!+#REF!+#REF!+#REF!+#REF!+#REF!+#REF!+#REF!+AC69+#REF!+#REF!+#REF!+#REF!+#REF!</f>
        <v>#REF!</v>
      </c>
      <c r="AD68" s="141" t="e">
        <f>+#REF!+#REF!+#REF!+#REF!+#REF!+#REF!+#REF!+#REF!+#REF!+#REF!+#REF!+#REF!+#REF!+#REF!+#REF!+#REF!+#REF!+#REF!+#REF!+AD69+#REF!+#REF!+#REF!+#REF!+#REF!</f>
        <v>#REF!</v>
      </c>
      <c r="AE68" s="141" t="e">
        <f>+#REF!+#REF!+#REF!+#REF!+#REF!+#REF!+#REF!+#REF!+#REF!+#REF!+#REF!+#REF!+#REF!+#REF!+#REF!+#REF!+#REF!+#REF!+#REF!+AE69+#REF!+#REF!+#REF!+#REF!+#REF!</f>
        <v>#REF!</v>
      </c>
      <c r="AF68" s="141" t="e">
        <f>+#REF!+#REF!+#REF!+#REF!+#REF!+#REF!+#REF!+#REF!+#REF!+#REF!+#REF!+#REF!+#REF!+#REF!+#REF!+#REF!+#REF!+#REF!+#REF!+AF69+#REF!+#REF!+#REF!+#REF!+#REF!</f>
        <v>#REF!</v>
      </c>
      <c r="AG68" s="141" t="e">
        <f>+#REF!+#REF!+#REF!+#REF!+#REF!+#REF!+#REF!+#REF!+#REF!+#REF!+#REF!+#REF!+#REF!+#REF!+#REF!+#REF!+#REF!+#REF!+#REF!+AG69+#REF!+#REF!+#REF!+#REF!+#REF!</f>
        <v>#REF!</v>
      </c>
      <c r="AH68" s="141" t="e">
        <f>+#REF!+#REF!+#REF!+#REF!+#REF!+#REF!+#REF!+#REF!+#REF!+#REF!+#REF!+#REF!+#REF!+#REF!+#REF!+#REF!+#REF!+#REF!+#REF!+AH69+#REF!+#REF!+#REF!+#REF!+#REF!</f>
        <v>#REF!</v>
      </c>
      <c r="AI68" s="141" t="e">
        <f>+#REF!+#REF!+#REF!+#REF!+#REF!+#REF!+#REF!+#REF!+#REF!+#REF!+#REF!+#REF!+#REF!+#REF!+#REF!+#REF!+#REF!+#REF!+#REF!+AI69+#REF!+#REF!+#REF!+#REF!+#REF!</f>
        <v>#REF!</v>
      </c>
      <c r="AJ68" s="141" t="e">
        <f>+#REF!+#REF!+#REF!+#REF!+#REF!+#REF!+#REF!+#REF!+#REF!+#REF!+#REF!+#REF!+#REF!+#REF!+#REF!+#REF!+#REF!+#REF!+#REF!+AJ69+#REF!+#REF!+#REF!+#REF!+#REF!</f>
        <v>#REF!</v>
      </c>
      <c r="AK68" s="141" t="e">
        <f>+#REF!+#REF!+#REF!+#REF!+#REF!+#REF!+#REF!+#REF!+#REF!+#REF!+#REF!+#REF!+#REF!+#REF!+#REF!+#REF!+#REF!+#REF!+#REF!+AK69+#REF!+#REF!+#REF!+#REF!+#REF!</f>
        <v>#REF!</v>
      </c>
      <c r="AL68" s="141" t="e">
        <f>+#REF!+#REF!+#REF!+#REF!+#REF!+#REF!+#REF!+#REF!+#REF!+#REF!+#REF!+#REF!+#REF!+#REF!+#REF!+#REF!+#REF!+#REF!+#REF!+AL69+#REF!+#REF!+#REF!+#REF!+#REF!</f>
        <v>#REF!</v>
      </c>
      <c r="AM68" s="141" t="e">
        <f>+#REF!+#REF!+#REF!+#REF!+#REF!+#REF!+#REF!+#REF!+#REF!+#REF!+#REF!+#REF!+#REF!+#REF!+#REF!+#REF!+#REF!+#REF!+#REF!+AM69+#REF!+#REF!+#REF!+#REF!+#REF!</f>
        <v>#REF!</v>
      </c>
      <c r="AN68" s="141" t="e">
        <f t="shared" si="29"/>
        <v>#REF!</v>
      </c>
      <c r="AO68" s="142" t="e">
        <f t="shared" si="25"/>
        <v>#REF!</v>
      </c>
      <c r="AP68" s="88"/>
      <c r="AQ68" s="88"/>
      <c r="AR68" s="90"/>
      <c r="AS68" s="31"/>
      <c r="AT68" s="31"/>
    </row>
    <row r="69" spans="1:90" ht="66" hidden="1" customHeight="1" outlineLevel="1">
      <c r="A69" s="185">
        <v>3719800</v>
      </c>
      <c r="B69" s="84">
        <v>9800</v>
      </c>
      <c r="C69" s="187" t="s">
        <v>50</v>
      </c>
      <c r="D69" s="84" t="s">
        <v>46</v>
      </c>
      <c r="E69" s="101">
        <f t="shared" si="12"/>
        <v>0</v>
      </c>
      <c r="F69" s="101"/>
      <c r="G69" s="101"/>
      <c r="H69" s="101"/>
      <c r="I69" s="101"/>
      <c r="J69" s="101">
        <f t="shared" si="26"/>
        <v>0</v>
      </c>
      <c r="K69" s="101">
        <f>O69</f>
        <v>0</v>
      </c>
      <c r="L69" s="101"/>
      <c r="M69" s="101"/>
      <c r="N69" s="101"/>
      <c r="O69" s="101"/>
      <c r="P69" s="101">
        <f t="shared" si="11"/>
        <v>0</v>
      </c>
      <c r="Q69" s="80">
        <f t="shared" si="14"/>
        <v>0</v>
      </c>
      <c r="R69" s="80">
        <f t="shared" si="15"/>
        <v>0</v>
      </c>
      <c r="S69" s="80">
        <f t="shared" si="16"/>
        <v>0</v>
      </c>
      <c r="T69" s="80">
        <f t="shared" si="17"/>
        <v>0</v>
      </c>
      <c r="U69" s="80">
        <f t="shared" si="18"/>
        <v>0</v>
      </c>
      <c r="V69" s="80">
        <f t="shared" si="19"/>
        <v>0</v>
      </c>
      <c r="W69" s="80">
        <f t="shared" si="20"/>
        <v>0</v>
      </c>
      <c r="X69" s="80">
        <f t="shared" si="21"/>
        <v>0</v>
      </c>
      <c r="Y69" s="80">
        <f t="shared" si="22"/>
        <v>0</v>
      </c>
      <c r="Z69" s="80">
        <f t="shared" si="23"/>
        <v>0</v>
      </c>
      <c r="AA69" s="80">
        <f t="shared" si="27"/>
        <v>0</v>
      </c>
      <c r="AB69" s="80">
        <f t="shared" si="24"/>
        <v>0</v>
      </c>
      <c r="AC69" s="101">
        <f>+AD69+AG69</f>
        <v>0</v>
      </c>
      <c r="AD69" s="101"/>
      <c r="AE69" s="101"/>
      <c r="AF69" s="101"/>
      <c r="AG69" s="101"/>
      <c r="AH69" s="101">
        <f>+AJ69+AM69</f>
        <v>0</v>
      </c>
      <c r="AI69" s="101"/>
      <c r="AJ69" s="101"/>
      <c r="AK69" s="101"/>
      <c r="AL69" s="101"/>
      <c r="AM69" s="101"/>
      <c r="AN69" s="101">
        <f t="shared" si="29"/>
        <v>0</v>
      </c>
      <c r="AO69" s="142">
        <f t="shared" si="25"/>
        <v>0</v>
      </c>
      <c r="AP69" s="14"/>
      <c r="AQ69" s="31"/>
      <c r="AR69" s="31"/>
      <c r="AS69" s="31"/>
      <c r="AT69" s="31"/>
      <c r="AU69" s="14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</row>
    <row r="70" spans="1:90" ht="15" collapsed="1">
      <c r="A70" s="62"/>
      <c r="B70" s="62"/>
      <c r="C70" s="62"/>
      <c r="D70" s="53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109" t="e">
        <f>+#REF!-'[6]видатки по розпорядниках'!$AC$540</f>
        <v>#REF!</v>
      </c>
      <c r="AD70" s="109" t="e">
        <f>+#REF!-'[6]видатки по розпорядниках'!$AD$540</f>
        <v>#REF!</v>
      </c>
      <c r="AE70" s="109" t="e">
        <f>+#REF!-'[6]видатки по розпорядниках'!$AE$540</f>
        <v>#REF!</v>
      </c>
      <c r="AF70" s="109" t="e">
        <f>+#REF!-'[6]видатки по розпорядниках'!$AF$540</f>
        <v>#REF!</v>
      </c>
      <c r="AG70" s="109" t="e">
        <f>+#REF!-'[6]видатки по розпорядниках'!$AG$540</f>
        <v>#REF!</v>
      </c>
      <c r="AH70" s="109" t="e">
        <f>+#REF!-'[6]видатки по розпорядниках'!$AH$540</f>
        <v>#REF!</v>
      </c>
      <c r="AI70" s="109" t="e">
        <f>+#REF!-'[6]видатки по розпорядниках'!$AI$540</f>
        <v>#REF!</v>
      </c>
      <c r="AJ70" s="109"/>
      <c r="AK70" s="109"/>
      <c r="AL70" s="109"/>
      <c r="AM70" s="109" t="e">
        <f>+#REF!-'[6]видатки по розпорядниках'!$AM$540</f>
        <v>#REF!</v>
      </c>
      <c r="AN70" s="109" t="e">
        <f>+#REF!-'[6]видатки по розпорядниках'!$AN$540</f>
        <v>#REF!</v>
      </c>
      <c r="AO70" s="73">
        <v>1</v>
      </c>
      <c r="AP70" s="32"/>
      <c r="AQ70" s="33"/>
      <c r="AR70" s="33"/>
      <c r="AS70" s="33"/>
      <c r="AT70" s="33"/>
    </row>
    <row r="71" spans="1:90" s="51" customFormat="1" ht="29.25" customHeight="1">
      <c r="A71" s="182"/>
      <c r="B71" s="72"/>
      <c r="C71" s="72"/>
      <c r="D71" s="70"/>
      <c r="E71" s="110"/>
      <c r="F71" s="110"/>
      <c r="G71" s="110"/>
      <c r="H71" s="110"/>
      <c r="I71" s="110"/>
      <c r="J71" s="110"/>
      <c r="K71" s="110"/>
      <c r="L71" s="110"/>
      <c r="M71" s="110"/>
      <c r="N71" s="161"/>
      <c r="O71" s="110"/>
      <c r="P71" s="110"/>
      <c r="Q71" s="70"/>
      <c r="R71" s="70"/>
      <c r="S71" s="70"/>
      <c r="T71" s="70"/>
      <c r="U71" s="70"/>
      <c r="V71" s="70"/>
      <c r="W71" s="70"/>
      <c r="X71" s="70"/>
      <c r="Y71" s="70"/>
      <c r="Z71" s="250" t="s">
        <v>68</v>
      </c>
      <c r="AA71" s="250"/>
      <c r="AB71" s="250"/>
      <c r="AC71" s="110"/>
      <c r="AD71" s="110"/>
      <c r="AE71" s="111"/>
      <c r="AF71" s="110"/>
      <c r="AG71" s="110"/>
      <c r="AH71" s="112"/>
      <c r="AI71" s="112"/>
      <c r="AJ71" s="113"/>
      <c r="AK71" s="114"/>
      <c r="AL71" s="235"/>
      <c r="AM71" s="235"/>
      <c r="AN71" s="235"/>
      <c r="AO71" s="73">
        <v>1</v>
      </c>
      <c r="AP71" s="89"/>
      <c r="AQ71" s="38"/>
      <c r="AR71" s="38"/>
      <c r="AS71" s="38"/>
      <c r="AT71" s="38"/>
      <c r="AU71" s="38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7"/>
      <c r="BR71" s="37"/>
      <c r="BS71" s="37"/>
      <c r="BT71" s="37"/>
      <c r="BU71" s="37"/>
      <c r="BV71" s="37"/>
      <c r="BW71" s="37"/>
      <c r="BX71" s="37"/>
      <c r="BY71" s="37"/>
      <c r="BZ71" s="37"/>
      <c r="CA71" s="37"/>
      <c r="CB71" s="37"/>
      <c r="CC71" s="37"/>
      <c r="CD71" s="37"/>
      <c r="CE71" s="37"/>
      <c r="CF71" s="37"/>
      <c r="CG71" s="37"/>
      <c r="CH71" s="37"/>
      <c r="CI71" s="37"/>
      <c r="CJ71" s="37"/>
      <c r="CK71" s="37"/>
      <c r="CL71" s="37"/>
    </row>
    <row r="72" spans="1:90" s="14" customFormat="1" ht="20" hidden="1">
      <c r="A72" s="54"/>
      <c r="B72" s="54"/>
      <c r="C72" s="54"/>
      <c r="D72" s="55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115"/>
      <c r="AD72" s="115"/>
      <c r="AE72" s="115"/>
      <c r="AF72" s="111"/>
      <c r="AG72" s="111"/>
      <c r="AH72" s="115"/>
      <c r="AI72" s="115"/>
      <c r="AJ72" s="115"/>
      <c r="AK72" s="115"/>
      <c r="AL72" s="115"/>
      <c r="AM72" s="115"/>
      <c r="AN72" s="115"/>
      <c r="AO72" s="36"/>
      <c r="AP72" s="12"/>
      <c r="AQ72" s="12"/>
      <c r="AR72" s="10"/>
      <c r="AS72" s="10"/>
      <c r="AT72" s="12"/>
      <c r="AU72" s="12"/>
      <c r="AV72" s="12"/>
      <c r="AW72" s="10"/>
      <c r="AX72" s="12"/>
      <c r="AY72" s="12"/>
      <c r="AZ72" s="12"/>
      <c r="BA72" s="12"/>
      <c r="BB72" s="10"/>
      <c r="BC72" s="10"/>
      <c r="BD72" s="12"/>
      <c r="BE72" s="12"/>
      <c r="BF72" s="12"/>
      <c r="BG72" s="10"/>
      <c r="BH72" s="10"/>
      <c r="BI72" s="10"/>
      <c r="BJ72" s="10"/>
      <c r="BK72" s="10"/>
      <c r="BL72" s="10"/>
      <c r="BM72" s="10"/>
      <c r="BN72" s="10"/>
      <c r="BO72" s="10"/>
      <c r="BP72" s="10"/>
    </row>
    <row r="73" spans="1:90" s="10" customFormat="1" ht="13" hidden="1">
      <c r="A73" s="6"/>
      <c r="B73" s="6"/>
      <c r="C73" s="6"/>
      <c r="D73" s="49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116"/>
      <c r="AD73" s="116"/>
      <c r="AE73" s="117"/>
      <c r="AF73" s="117"/>
      <c r="AG73" s="117"/>
      <c r="AH73" s="117"/>
      <c r="AI73" s="117"/>
      <c r="AJ73" s="117"/>
      <c r="AK73" s="117"/>
      <c r="AL73" s="117"/>
      <c r="AM73" s="117"/>
      <c r="AN73" s="117"/>
      <c r="AO73" s="36"/>
      <c r="AP73" s="15"/>
      <c r="AQ73" s="15"/>
      <c r="AR73" s="15"/>
      <c r="AS73" s="15"/>
      <c r="AT73" s="15"/>
      <c r="AU73" s="15"/>
      <c r="AV73" s="15"/>
      <c r="AW73" s="15"/>
      <c r="AX73" s="15"/>
      <c r="AY73" s="12"/>
      <c r="AZ73" s="12"/>
      <c r="BA73" s="12"/>
      <c r="BB73" s="12"/>
      <c r="BC73" s="12"/>
      <c r="BD73" s="12"/>
      <c r="BE73" s="12"/>
      <c r="BF73" s="12"/>
      <c r="BG73" s="12"/>
      <c r="BH73" s="229"/>
      <c r="BI73" s="229"/>
      <c r="BJ73" s="229"/>
      <c r="BK73" s="229"/>
      <c r="BL73" s="229"/>
      <c r="BM73" s="229"/>
      <c r="BN73" s="229"/>
      <c r="BO73" s="229"/>
    </row>
    <row r="74" spans="1:90" s="10" customFormat="1" ht="13" hidden="1">
      <c r="A74" s="11"/>
      <c r="B74" s="11"/>
      <c r="C74" s="11"/>
      <c r="D74" s="46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36"/>
      <c r="AP74" s="16"/>
      <c r="AQ74" s="16"/>
      <c r="AR74" s="16"/>
      <c r="AS74" s="16"/>
      <c r="AT74" s="16"/>
      <c r="AU74" s="16"/>
      <c r="AV74" s="16"/>
      <c r="AW74" s="16"/>
      <c r="AX74" s="13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</row>
    <row r="75" spans="1:90" s="10" customFormat="1" ht="13" hidden="1">
      <c r="A75" s="56"/>
      <c r="B75" s="56"/>
      <c r="C75" s="56"/>
      <c r="D75" s="4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66"/>
      <c r="AP75" s="17"/>
      <c r="AQ75" s="17"/>
      <c r="AR75" s="17"/>
      <c r="AS75" s="17"/>
      <c r="AT75" s="17"/>
      <c r="AU75" s="17"/>
      <c r="AV75" s="17"/>
      <c r="AW75" s="17"/>
      <c r="AY75" s="17"/>
      <c r="AZ75" s="12"/>
      <c r="BA75" s="12"/>
      <c r="BB75" s="12"/>
      <c r="BC75" s="12"/>
      <c r="BD75" s="12"/>
      <c r="BE75" s="12"/>
      <c r="BF75" s="12"/>
      <c r="BG75" s="12"/>
      <c r="BH75" s="12"/>
    </row>
    <row r="76" spans="1:90" s="13" customFormat="1" ht="13" hidden="1">
      <c r="A76" s="57"/>
      <c r="B76" s="57"/>
      <c r="C76" s="57"/>
      <c r="D76" s="58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  <c r="AN76" s="120"/>
      <c r="AO76" s="66"/>
      <c r="AP76" s="16"/>
      <c r="AQ76" s="16"/>
      <c r="AR76" s="16"/>
      <c r="AS76" s="16"/>
      <c r="AT76" s="16"/>
      <c r="AU76" s="16"/>
      <c r="AV76" s="16"/>
      <c r="AW76" s="16"/>
    </row>
    <row r="77" spans="1:90" s="13" customFormat="1" ht="13" hidden="1">
      <c r="D77" s="48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121"/>
      <c r="AD77" s="121"/>
      <c r="AE77" s="118"/>
      <c r="AF77" s="118"/>
      <c r="AG77" s="118"/>
      <c r="AH77" s="118"/>
      <c r="AI77" s="118"/>
      <c r="AJ77" s="118"/>
      <c r="AK77" s="118"/>
      <c r="AL77" s="118"/>
      <c r="AM77" s="118"/>
      <c r="AN77" s="121"/>
      <c r="AO77" s="66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</row>
    <row r="78" spans="1:90" ht="15" hidden="1">
      <c r="A78" s="5"/>
      <c r="B78" s="5"/>
      <c r="C78" s="5"/>
      <c r="D78" s="4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122"/>
      <c r="AD78" s="122"/>
      <c r="AE78" s="122"/>
      <c r="AF78" s="122"/>
      <c r="AG78" s="122"/>
      <c r="AH78" s="122"/>
      <c r="AI78" s="122"/>
      <c r="AJ78" s="122"/>
      <c r="AK78" s="122"/>
      <c r="AL78" s="122"/>
      <c r="AM78" s="122"/>
      <c r="AN78" s="122"/>
      <c r="AO78" s="36"/>
      <c r="AP78" s="67"/>
      <c r="AQ78" s="67"/>
      <c r="AR78" s="67"/>
      <c r="AS78" s="67"/>
      <c r="AT78" s="67"/>
      <c r="AU78" s="67"/>
      <c r="AV78" s="67"/>
      <c r="AW78" s="6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6"/>
    </row>
    <row r="79" spans="1:90" s="14" customFormat="1" ht="15" hidden="1">
      <c r="A79" s="5"/>
      <c r="B79" s="5"/>
      <c r="C79" s="5"/>
      <c r="D79" s="45"/>
      <c r="E79" s="165"/>
      <c r="F79" s="168" t="e">
        <f>+#REF!-#REF!</f>
        <v>#REF!</v>
      </c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6"/>
      <c r="AP79" s="20"/>
      <c r="AQ79" s="20"/>
      <c r="AR79" s="20"/>
      <c r="AS79" s="20"/>
      <c r="AT79" s="20"/>
      <c r="AU79" s="20"/>
      <c r="AV79" s="20"/>
      <c r="AW79" s="20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0"/>
      <c r="BP79" s="10"/>
    </row>
    <row r="80" spans="1:90" ht="15" hidden="1">
      <c r="A80" s="5"/>
      <c r="B80" s="5"/>
      <c r="C80" s="5"/>
      <c r="D80" s="49"/>
      <c r="E80" s="163"/>
      <c r="F80" s="163"/>
      <c r="G80" s="163"/>
      <c r="H80" s="163"/>
      <c r="I80" s="163"/>
      <c r="J80" s="163"/>
      <c r="K80" s="163"/>
      <c r="L80" s="163"/>
      <c r="M80" s="169" t="e">
        <f>+#REF!-#REF!</f>
        <v>#REF!</v>
      </c>
      <c r="N80" s="163"/>
      <c r="O80" s="163"/>
      <c r="P80" s="163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123"/>
      <c r="AD80" s="123"/>
      <c r="AE80" s="123"/>
      <c r="AF80" s="123"/>
      <c r="AG80" s="123"/>
      <c r="AH80" s="123"/>
      <c r="AI80" s="123"/>
      <c r="AJ80" s="123"/>
      <c r="AK80" s="123"/>
      <c r="AL80" s="123"/>
      <c r="AM80" s="123"/>
      <c r="AN80" s="68"/>
      <c r="AO80" s="36"/>
      <c r="AP80" s="59"/>
      <c r="AQ80" s="59"/>
      <c r="AR80" s="59"/>
      <c r="AS80" s="59"/>
      <c r="AT80" s="59"/>
      <c r="AU80" s="59"/>
      <c r="AV80" s="59"/>
      <c r="AW80" s="59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6"/>
    </row>
    <row r="81" spans="1:68" s="14" customFormat="1" ht="15" hidden="1">
      <c r="A81" s="5"/>
      <c r="B81" s="5"/>
      <c r="C81" s="5"/>
      <c r="D81" s="6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123"/>
      <c r="AD81" s="123"/>
      <c r="AE81" s="123"/>
      <c r="AF81" s="123"/>
      <c r="AG81" s="123"/>
      <c r="AH81" s="123"/>
      <c r="AI81" s="123"/>
      <c r="AJ81" s="123"/>
      <c r="AK81" s="123"/>
      <c r="AL81" s="123"/>
      <c r="AM81" s="123"/>
      <c r="AN81" s="68"/>
      <c r="AO81" s="66"/>
      <c r="AP81" s="20"/>
      <c r="AQ81" s="20"/>
      <c r="AR81" s="20"/>
      <c r="AS81" s="20"/>
      <c r="AT81" s="20"/>
      <c r="AU81" s="20"/>
      <c r="AV81" s="20"/>
      <c r="AW81" s="20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0"/>
      <c r="BP81" s="10"/>
    </row>
    <row r="82" spans="1:68" s="14" customFormat="1" ht="15" hidden="1">
      <c r="A82" s="5"/>
      <c r="B82" s="5"/>
      <c r="C82" s="5"/>
      <c r="D82" s="49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3"/>
      <c r="AN82" s="68"/>
      <c r="AO82" s="66"/>
      <c r="AP82" s="20"/>
      <c r="AQ82" s="20"/>
      <c r="AR82" s="20"/>
      <c r="AS82" s="20"/>
      <c r="AT82" s="20"/>
      <c r="AU82" s="20"/>
      <c r="AV82" s="20"/>
      <c r="AW82" s="20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0"/>
      <c r="BP82" s="10"/>
    </row>
    <row r="83" spans="1:68" s="14" customFormat="1" ht="15" hidden="1">
      <c r="A83" s="5"/>
      <c r="B83" s="5"/>
      <c r="C83" s="5"/>
      <c r="D83" s="4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36"/>
      <c r="AP83" s="20"/>
      <c r="AQ83" s="20"/>
      <c r="AR83" s="20"/>
      <c r="AS83" s="20"/>
      <c r="AT83" s="20"/>
      <c r="AU83" s="20"/>
      <c r="AV83" s="20"/>
      <c r="AW83" s="20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0"/>
      <c r="BP83" s="10"/>
    </row>
    <row r="84" spans="1:68" s="14" customFormat="1" ht="15" hidden="1">
      <c r="A84" s="5"/>
      <c r="B84" s="5"/>
      <c r="C84" s="5"/>
      <c r="D84" s="4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36"/>
      <c r="AP84" s="20"/>
      <c r="AQ84" s="20"/>
      <c r="AR84" s="20"/>
      <c r="AS84" s="20"/>
      <c r="AT84" s="20"/>
      <c r="AU84" s="20"/>
      <c r="AV84" s="20"/>
      <c r="AW84" s="20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0"/>
      <c r="BP84" s="10"/>
    </row>
    <row r="85" spans="1:68" s="14" customFormat="1" ht="15" hidden="1">
      <c r="A85" s="5"/>
      <c r="B85" s="5"/>
      <c r="C85" s="5"/>
      <c r="D85" s="4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6"/>
      <c r="AP85" s="20"/>
      <c r="AQ85" s="20"/>
      <c r="AR85" s="20"/>
      <c r="AS85" s="20"/>
      <c r="AT85" s="20"/>
      <c r="AU85" s="20"/>
      <c r="AV85" s="20"/>
      <c r="AW85" s="20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0"/>
      <c r="BP85" s="10"/>
    </row>
    <row r="86" spans="1:68" s="14" customFormat="1" ht="15" hidden="1">
      <c r="A86" s="5"/>
      <c r="B86" s="5"/>
      <c r="C86" s="5"/>
      <c r="D86" s="61"/>
      <c r="E86" s="171"/>
      <c r="F86" s="171"/>
      <c r="G86" s="171"/>
      <c r="H86" s="171"/>
      <c r="I86" s="171"/>
      <c r="J86" s="171"/>
      <c r="K86" s="171"/>
      <c r="L86" s="171"/>
      <c r="M86" s="171"/>
      <c r="N86" s="171"/>
      <c r="O86" s="171"/>
      <c r="P86" s="17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36"/>
      <c r="AP86" s="20"/>
      <c r="AQ86" s="20"/>
      <c r="AR86" s="20"/>
      <c r="AS86" s="20"/>
      <c r="AT86" s="20"/>
      <c r="AU86" s="20"/>
      <c r="AV86" s="20"/>
      <c r="AW86" s="20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0"/>
      <c r="BP86" s="10"/>
    </row>
    <row r="87" spans="1:68" s="14" customFormat="1" ht="15" hidden="1">
      <c r="A87" s="5"/>
      <c r="B87" s="5"/>
      <c r="C87" s="5"/>
      <c r="D87" s="4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6"/>
      <c r="AP87" s="20"/>
      <c r="AQ87" s="20"/>
      <c r="AR87" s="20"/>
      <c r="AS87" s="20"/>
      <c r="AT87" s="20"/>
      <c r="AU87" s="20"/>
      <c r="AV87" s="20"/>
      <c r="AW87" s="20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0"/>
      <c r="BP87" s="10"/>
    </row>
    <row r="88" spans="1:68" s="14" customFormat="1" ht="15" hidden="1">
      <c r="A88" s="19"/>
      <c r="B88" s="19"/>
      <c r="C88" s="19"/>
      <c r="D88" s="47"/>
      <c r="E88" s="172"/>
      <c r="F88" s="172"/>
      <c r="G88" s="172"/>
      <c r="H88" s="172"/>
      <c r="I88" s="172"/>
      <c r="J88" s="172"/>
      <c r="K88" s="172"/>
      <c r="L88" s="172"/>
      <c r="M88" s="172"/>
      <c r="N88" s="172"/>
      <c r="O88" s="172"/>
      <c r="P88" s="172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68"/>
      <c r="AD88" s="68"/>
      <c r="AE88" s="124"/>
      <c r="AF88" s="124"/>
      <c r="AG88" s="124"/>
      <c r="AH88" s="124"/>
      <c r="AI88" s="124"/>
      <c r="AJ88" s="124"/>
      <c r="AK88" s="124"/>
      <c r="AL88" s="124"/>
      <c r="AM88" s="124"/>
      <c r="AN88" s="124"/>
      <c r="AO88" s="36"/>
      <c r="AP88" s="20"/>
      <c r="AQ88" s="20"/>
      <c r="AR88" s="20"/>
      <c r="AS88" s="20"/>
      <c r="AT88" s="20"/>
      <c r="AU88" s="20"/>
      <c r="AV88" s="20"/>
      <c r="AW88" s="20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0"/>
      <c r="BP88" s="10"/>
    </row>
    <row r="89" spans="1:68" s="14" customFormat="1" ht="15" hidden="1">
      <c r="A89" s="5"/>
      <c r="B89" s="5"/>
      <c r="C89" s="5"/>
      <c r="D89" s="4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36"/>
      <c r="AP89" s="20"/>
      <c r="AQ89" s="20"/>
      <c r="AR89" s="20"/>
      <c r="AS89" s="20"/>
      <c r="AT89" s="20"/>
      <c r="AU89" s="20"/>
      <c r="AV89" s="20"/>
      <c r="AW89" s="20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0"/>
      <c r="BP89" s="10"/>
    </row>
    <row r="90" spans="1:68" s="14" customFormat="1" ht="15" hidden="1">
      <c r="A90" s="5"/>
      <c r="B90" s="5"/>
      <c r="C90" s="5"/>
      <c r="D90" s="4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68"/>
      <c r="AO90" s="36"/>
      <c r="AP90" s="20"/>
      <c r="AQ90" s="20"/>
      <c r="AR90" s="20"/>
      <c r="AS90" s="20"/>
      <c r="AT90" s="20"/>
      <c r="AU90" s="20"/>
      <c r="AV90" s="20"/>
      <c r="AW90" s="20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0"/>
      <c r="BP90" s="10"/>
    </row>
    <row r="91" spans="1:68" s="14" customFormat="1" ht="15" hidden="1">
      <c r="A91" s="5"/>
      <c r="B91" s="5"/>
      <c r="C91" s="5"/>
      <c r="D91" s="4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36"/>
      <c r="AP91" s="20"/>
      <c r="AQ91" s="20"/>
      <c r="AR91" s="20"/>
      <c r="AS91" s="20"/>
      <c r="AT91" s="20"/>
      <c r="AU91" s="20"/>
      <c r="AV91" s="20"/>
      <c r="AW91" s="20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0"/>
      <c r="BP91" s="10"/>
    </row>
    <row r="92" spans="1:68" s="14" customFormat="1" ht="15" hidden="1">
      <c r="A92" s="5"/>
      <c r="B92" s="5"/>
      <c r="C92" s="5"/>
      <c r="D92" s="4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  <c r="AN92" s="68"/>
      <c r="AO92" s="36"/>
      <c r="AP92" s="20"/>
      <c r="AQ92" s="20"/>
      <c r="AR92" s="20"/>
      <c r="AS92" s="20"/>
      <c r="AT92" s="20"/>
      <c r="AU92" s="20"/>
      <c r="AV92" s="20"/>
      <c r="AW92" s="20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0"/>
      <c r="BP92" s="10"/>
    </row>
    <row r="93" spans="1:68" s="14" customFormat="1" ht="15" hidden="1">
      <c r="A93" s="5"/>
      <c r="B93" s="5"/>
      <c r="C93" s="5"/>
      <c r="D93" s="62"/>
      <c r="E93" s="173"/>
      <c r="F93" s="173"/>
      <c r="G93" s="173"/>
      <c r="H93" s="173"/>
      <c r="I93" s="173"/>
      <c r="J93" s="173"/>
      <c r="K93" s="173"/>
      <c r="L93" s="173"/>
      <c r="M93" s="173"/>
      <c r="N93" s="173"/>
      <c r="O93" s="173"/>
      <c r="P93" s="173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36"/>
      <c r="AP93" s="20"/>
      <c r="AQ93" s="20"/>
      <c r="AR93" s="20"/>
      <c r="AS93" s="20"/>
      <c r="AT93" s="20"/>
      <c r="AU93" s="20"/>
      <c r="AV93" s="20"/>
      <c r="AW93" s="20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0"/>
      <c r="BP93" s="10"/>
    </row>
    <row r="94" spans="1:68" ht="15" hidden="1">
      <c r="A94" s="5"/>
      <c r="B94" s="5"/>
      <c r="C94" s="5"/>
      <c r="D94" s="4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68"/>
      <c r="AO94" s="36"/>
      <c r="AP94" s="59"/>
      <c r="AQ94" s="59"/>
      <c r="AR94" s="59"/>
      <c r="AS94" s="59"/>
      <c r="AT94" s="59"/>
      <c r="AU94" s="59"/>
      <c r="AV94" s="59"/>
      <c r="AW94" s="59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6"/>
    </row>
    <row r="95" spans="1:68" s="14" customFormat="1" ht="15" hidden="1">
      <c r="A95" s="5"/>
      <c r="B95" s="5"/>
      <c r="C95" s="5"/>
      <c r="D95" s="62"/>
      <c r="E95" s="173"/>
      <c r="F95" s="173"/>
      <c r="G95" s="173"/>
      <c r="H95" s="173"/>
      <c r="I95" s="173"/>
      <c r="J95" s="173"/>
      <c r="K95" s="173"/>
      <c r="L95" s="173"/>
      <c r="M95" s="173"/>
      <c r="N95" s="173"/>
      <c r="O95" s="173"/>
      <c r="P95" s="173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  <c r="AN95" s="68"/>
      <c r="AO95" s="66"/>
      <c r="AP95" s="20"/>
      <c r="AQ95" s="20"/>
      <c r="AR95" s="20"/>
      <c r="AS95" s="20"/>
      <c r="AT95" s="20"/>
      <c r="AU95" s="20"/>
      <c r="AV95" s="20"/>
      <c r="AW95" s="20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0"/>
      <c r="BP95" s="10"/>
    </row>
    <row r="96" spans="1:68" ht="15" hidden="1">
      <c r="A96" s="5"/>
      <c r="B96" s="5"/>
      <c r="C96" s="5"/>
      <c r="D96" s="4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  <c r="AN96" s="68"/>
      <c r="AO96" s="66"/>
      <c r="AP96" s="59"/>
      <c r="AQ96" s="59"/>
      <c r="AR96" s="59"/>
      <c r="AS96" s="59"/>
      <c r="AT96" s="59"/>
      <c r="AU96" s="59"/>
      <c r="AV96" s="59"/>
      <c r="AW96" s="59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6"/>
    </row>
    <row r="97" spans="1:68" s="14" customFormat="1" ht="15" hidden="1">
      <c r="A97" s="5"/>
      <c r="B97" s="5"/>
      <c r="C97" s="5"/>
      <c r="D97" s="61"/>
      <c r="E97" s="171"/>
      <c r="F97" s="171"/>
      <c r="G97" s="171"/>
      <c r="H97" s="171"/>
      <c r="I97" s="171"/>
      <c r="J97" s="171"/>
      <c r="K97" s="171"/>
      <c r="L97" s="171"/>
      <c r="M97" s="171"/>
      <c r="N97" s="171"/>
      <c r="O97" s="171"/>
      <c r="P97" s="17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126"/>
      <c r="AD97" s="126"/>
      <c r="AE97" s="126"/>
      <c r="AF97" s="126"/>
      <c r="AG97" s="126"/>
      <c r="AH97" s="126"/>
      <c r="AI97" s="126"/>
      <c r="AJ97" s="126"/>
      <c r="AK97" s="126"/>
      <c r="AL97" s="126"/>
      <c r="AM97" s="126"/>
      <c r="AN97" s="126"/>
      <c r="AO97" s="66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18"/>
      <c r="BK97" s="18"/>
      <c r="BL97" s="18"/>
      <c r="BM97" s="18"/>
      <c r="BN97" s="18"/>
      <c r="BO97" s="10"/>
      <c r="BP97" s="10"/>
    </row>
    <row r="98" spans="1:68" s="14" customFormat="1" ht="15" hidden="1">
      <c r="A98" s="6"/>
      <c r="B98" s="6"/>
      <c r="C98" s="6"/>
      <c r="D98" s="4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127"/>
      <c r="AD98" s="127"/>
      <c r="AE98" s="128"/>
      <c r="AF98" s="129"/>
      <c r="AG98" s="129"/>
      <c r="AH98" s="129"/>
      <c r="AI98" s="129"/>
      <c r="AJ98" s="128"/>
      <c r="AK98" s="129"/>
      <c r="AL98" s="128"/>
      <c r="AM98" s="129"/>
      <c r="AN98" s="129"/>
      <c r="AO98" s="66"/>
      <c r="AP98" s="24"/>
      <c r="AQ98" s="26"/>
      <c r="AR98" s="26"/>
      <c r="AS98" s="26"/>
      <c r="AT98" s="26"/>
      <c r="AU98" s="26"/>
      <c r="AV98" s="26"/>
      <c r="AW98" s="26"/>
      <c r="AX98" s="26"/>
      <c r="AY98" s="24"/>
      <c r="AZ98" s="25"/>
      <c r="BA98" s="24"/>
      <c r="BB98" s="25"/>
      <c r="BC98" s="24"/>
      <c r="BD98" s="25"/>
      <c r="BE98" s="24"/>
      <c r="BF98" s="25"/>
      <c r="BG98" s="24"/>
      <c r="BH98" s="10"/>
      <c r="BI98" s="10"/>
      <c r="BJ98" s="10"/>
      <c r="BK98" s="10"/>
      <c r="BL98" s="10"/>
      <c r="BM98" s="10"/>
      <c r="BN98" s="10"/>
      <c r="BO98" s="10"/>
      <c r="BP98" s="10"/>
    </row>
    <row r="99" spans="1:68" s="14" customFormat="1" ht="13" hidden="1">
      <c r="A99" s="6"/>
      <c r="B99" s="6"/>
      <c r="C99" s="6"/>
      <c r="D99" s="62"/>
      <c r="E99" s="173"/>
      <c r="F99" s="173"/>
      <c r="G99" s="173"/>
      <c r="H99" s="173"/>
      <c r="I99" s="173"/>
      <c r="J99" s="173"/>
      <c r="K99" s="173"/>
      <c r="L99" s="173"/>
      <c r="M99" s="173"/>
      <c r="N99" s="173"/>
      <c r="O99" s="173"/>
      <c r="P99" s="173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125"/>
      <c r="AD99" s="125"/>
      <c r="AE99" s="125"/>
      <c r="AF99" s="130"/>
      <c r="AG99" s="130"/>
      <c r="AH99" s="130"/>
      <c r="AI99" s="130"/>
      <c r="AJ99" s="125"/>
      <c r="AK99" s="130"/>
      <c r="AL99" s="125"/>
      <c r="AM99" s="130"/>
      <c r="AN99" s="131"/>
      <c r="AO99" s="3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1"/>
      <c r="BA99" s="26"/>
      <c r="BB99" s="21"/>
      <c r="BC99" s="26"/>
      <c r="BD99" s="21"/>
      <c r="BE99" s="26"/>
      <c r="BF99" s="21"/>
      <c r="BG99" s="26"/>
      <c r="BH99" s="10"/>
      <c r="BI99" s="10"/>
      <c r="BJ99" s="10"/>
      <c r="BK99" s="10"/>
      <c r="BL99" s="10"/>
      <c r="BM99" s="10"/>
      <c r="BN99" s="10"/>
      <c r="BO99" s="10"/>
      <c r="BP99" s="10"/>
    </row>
    <row r="100" spans="1:68" s="22" customFormat="1" ht="13" hidden="1">
      <c r="A100" s="63"/>
      <c r="B100" s="63"/>
      <c r="C100" s="63"/>
      <c r="D100" s="64"/>
      <c r="E100" s="174"/>
      <c r="F100" s="174"/>
      <c r="G100" s="174"/>
      <c r="H100" s="174"/>
      <c r="I100" s="174"/>
      <c r="J100" s="174"/>
      <c r="K100" s="174"/>
      <c r="L100" s="174"/>
      <c r="M100" s="174"/>
      <c r="N100" s="174"/>
      <c r="O100" s="174"/>
      <c r="P100" s="17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132"/>
      <c r="AD100" s="132"/>
      <c r="AE100" s="133"/>
      <c r="AF100" s="133"/>
      <c r="AG100" s="133"/>
      <c r="AH100" s="133"/>
      <c r="AI100" s="133"/>
      <c r="AJ100" s="133"/>
      <c r="AK100" s="133"/>
      <c r="AL100" s="133"/>
      <c r="AM100" s="133"/>
      <c r="AN100" s="133"/>
      <c r="AO100" s="66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</row>
    <row r="101" spans="1:68" s="19" customFormat="1" ht="15" hidden="1">
      <c r="A101" s="5"/>
      <c r="B101" s="5"/>
      <c r="C101" s="5"/>
      <c r="D101" s="65"/>
      <c r="E101" s="175"/>
      <c r="F101" s="175"/>
      <c r="G101" s="175"/>
      <c r="H101" s="175"/>
      <c r="I101" s="175"/>
      <c r="J101" s="175"/>
      <c r="K101" s="175"/>
      <c r="L101" s="175"/>
      <c r="M101" s="175"/>
      <c r="N101" s="175"/>
      <c r="O101" s="175"/>
      <c r="P101" s="17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66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</row>
    <row r="102" spans="1:68" s="14" customFormat="1" ht="13" hidden="1">
      <c r="A102" s="6"/>
      <c r="B102" s="6"/>
      <c r="C102" s="6"/>
      <c r="D102" s="4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135"/>
      <c r="AD102" s="135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36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</row>
    <row r="103" spans="1:68" s="14" customFormat="1" ht="13" hidden="1">
      <c r="A103" s="6"/>
      <c r="B103" s="6"/>
      <c r="C103" s="6"/>
      <c r="D103" s="4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36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</row>
    <row r="104" spans="1:68" s="14" customFormat="1" ht="13" hidden="1">
      <c r="A104" s="6"/>
      <c r="B104" s="6"/>
      <c r="C104" s="6"/>
      <c r="D104" s="4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36">
        <f t="shared" ref="AO104:AO167" si="30">+AN104</f>
        <v>0</v>
      </c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</row>
    <row r="105" spans="1:68" s="14" customFormat="1" ht="13" hidden="1">
      <c r="A105" s="6"/>
      <c r="B105" s="6"/>
      <c r="C105" s="6"/>
      <c r="D105" s="4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36">
        <f t="shared" si="30"/>
        <v>0</v>
      </c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</row>
    <row r="106" spans="1:68" s="14" customFormat="1" ht="13" hidden="1">
      <c r="A106" s="6"/>
      <c r="B106" s="6"/>
      <c r="C106" s="6"/>
      <c r="D106" s="4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36">
        <f t="shared" si="30"/>
        <v>0</v>
      </c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</row>
    <row r="107" spans="1:68" s="14" customFormat="1" ht="13" hidden="1">
      <c r="A107" s="6"/>
      <c r="B107" s="6"/>
      <c r="C107" s="6"/>
      <c r="D107" s="4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36">
        <f t="shared" si="30"/>
        <v>0</v>
      </c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</row>
    <row r="108" spans="1:68" s="10" customFormat="1" ht="13" hidden="1">
      <c r="A108" s="6"/>
      <c r="B108" s="6"/>
      <c r="C108" s="6"/>
      <c r="D108" s="4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36">
        <f t="shared" si="30"/>
        <v>0</v>
      </c>
    </row>
    <row r="109" spans="1:68" s="10" customFormat="1" ht="13" hidden="1">
      <c r="A109" s="6"/>
      <c r="B109" s="6"/>
      <c r="C109" s="6"/>
      <c r="D109" s="4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36">
        <f t="shared" si="30"/>
        <v>0</v>
      </c>
    </row>
    <row r="110" spans="1:68" s="10" customFormat="1" ht="13" hidden="1">
      <c r="A110" s="6"/>
      <c r="B110" s="6"/>
      <c r="C110" s="6"/>
      <c r="D110" s="4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36">
        <f t="shared" si="30"/>
        <v>0</v>
      </c>
    </row>
    <row r="111" spans="1:68" s="10" customFormat="1" ht="13" hidden="1">
      <c r="A111" s="6"/>
      <c r="B111" s="6"/>
      <c r="C111" s="6"/>
      <c r="D111" s="4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36">
        <f t="shared" si="30"/>
        <v>0</v>
      </c>
    </row>
    <row r="112" spans="1:68" s="10" customFormat="1" ht="13" hidden="1">
      <c r="A112" s="6"/>
      <c r="B112" s="6"/>
      <c r="C112" s="6"/>
      <c r="D112" s="4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36">
        <f t="shared" si="30"/>
        <v>0</v>
      </c>
    </row>
    <row r="113" spans="1:90" s="10" customFormat="1" ht="13" hidden="1">
      <c r="A113" s="6"/>
      <c r="B113" s="6"/>
      <c r="C113" s="6"/>
      <c r="D113" s="4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136"/>
      <c r="AD113" s="136"/>
      <c r="AE113" s="136"/>
      <c r="AF113" s="136"/>
      <c r="AG113" s="136"/>
      <c r="AH113" s="136"/>
      <c r="AI113" s="136"/>
      <c r="AJ113" s="136"/>
      <c r="AK113" s="136"/>
      <c r="AL113" s="136"/>
      <c r="AM113" s="136"/>
      <c r="AN113" s="136"/>
      <c r="AO113" s="36">
        <f t="shared" si="30"/>
        <v>0</v>
      </c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</row>
    <row r="114" spans="1:90" s="10" customFormat="1" ht="13" hidden="1">
      <c r="A114" s="6"/>
      <c r="B114" s="6"/>
      <c r="C114" s="6"/>
      <c r="D114" s="4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36">
        <f t="shared" si="30"/>
        <v>0</v>
      </c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</row>
    <row r="115" spans="1:90" s="10" customFormat="1" ht="13" hidden="1">
      <c r="A115" s="6"/>
      <c r="B115" s="6"/>
      <c r="C115" s="6"/>
      <c r="D115" s="4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136"/>
      <c r="AD115" s="136"/>
      <c r="AE115" s="136"/>
      <c r="AF115" s="136"/>
      <c r="AG115" s="136"/>
      <c r="AH115" s="136"/>
      <c r="AI115" s="136"/>
      <c r="AJ115" s="136"/>
      <c r="AK115" s="136"/>
      <c r="AL115" s="136"/>
      <c r="AM115" s="136"/>
      <c r="AN115" s="136"/>
      <c r="AO115" s="36">
        <f t="shared" si="30"/>
        <v>0</v>
      </c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</row>
    <row r="116" spans="1:90" s="10" customFormat="1" ht="13" hidden="1">
      <c r="A116" s="6"/>
      <c r="B116" s="6"/>
      <c r="C116" s="6"/>
      <c r="D116" s="4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136"/>
      <c r="AD116" s="136"/>
      <c r="AE116" s="136"/>
      <c r="AF116" s="136"/>
      <c r="AG116" s="136"/>
      <c r="AH116" s="136"/>
      <c r="AI116" s="136"/>
      <c r="AJ116" s="136"/>
      <c r="AK116" s="136"/>
      <c r="AL116" s="136"/>
      <c r="AM116" s="136"/>
      <c r="AN116" s="136"/>
      <c r="AO116" s="36">
        <f t="shared" si="30"/>
        <v>0</v>
      </c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</row>
    <row r="117" spans="1:90" s="10" customFormat="1" ht="13" hidden="1">
      <c r="A117" s="6"/>
      <c r="B117" s="6"/>
      <c r="C117" s="6"/>
      <c r="D117" s="4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136"/>
      <c r="AD117" s="136"/>
      <c r="AE117" s="136"/>
      <c r="AF117" s="136"/>
      <c r="AG117" s="136"/>
      <c r="AH117" s="136"/>
      <c r="AI117" s="136"/>
      <c r="AJ117" s="136"/>
      <c r="AK117" s="136"/>
      <c r="AL117" s="136"/>
      <c r="AM117" s="136"/>
      <c r="AN117" s="136"/>
      <c r="AO117" s="36">
        <f t="shared" si="30"/>
        <v>0</v>
      </c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</row>
    <row r="118" spans="1:90" s="10" customFormat="1" ht="13" hidden="1">
      <c r="A118" s="6"/>
      <c r="B118" s="6"/>
      <c r="C118" s="6"/>
      <c r="D118" s="4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36">
        <f t="shared" si="30"/>
        <v>0</v>
      </c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</row>
    <row r="119" spans="1:90" s="10" customFormat="1" ht="13" hidden="1">
      <c r="A119" s="6"/>
      <c r="B119" s="6"/>
      <c r="C119" s="6"/>
      <c r="D119" s="4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136"/>
      <c r="AD119" s="136"/>
      <c r="AE119" s="136"/>
      <c r="AF119" s="136"/>
      <c r="AG119" s="136"/>
      <c r="AH119" s="136"/>
      <c r="AI119" s="136"/>
      <c r="AJ119" s="136"/>
      <c r="AK119" s="136"/>
      <c r="AL119" s="136"/>
      <c r="AM119" s="136"/>
      <c r="AN119" s="136"/>
      <c r="AO119" s="36">
        <f t="shared" si="30"/>
        <v>0</v>
      </c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</row>
    <row r="120" spans="1:90" s="10" customFormat="1" ht="13" hidden="1">
      <c r="A120" s="6"/>
      <c r="B120" s="6"/>
      <c r="C120" s="6"/>
      <c r="D120" s="4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136"/>
      <c r="AD120" s="136"/>
      <c r="AE120" s="136"/>
      <c r="AF120" s="136"/>
      <c r="AG120" s="136"/>
      <c r="AH120" s="136"/>
      <c r="AI120" s="136"/>
      <c r="AJ120" s="136"/>
      <c r="AK120" s="136"/>
      <c r="AL120" s="136"/>
      <c r="AM120" s="136"/>
      <c r="AN120" s="136"/>
      <c r="AO120" s="36">
        <f t="shared" si="30"/>
        <v>0</v>
      </c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</row>
    <row r="121" spans="1:90" s="10" customFormat="1" ht="13" hidden="1">
      <c r="A121" s="6"/>
      <c r="B121" s="6"/>
      <c r="C121" s="6"/>
      <c r="D121" s="4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136"/>
      <c r="AD121" s="136"/>
      <c r="AE121" s="136"/>
      <c r="AF121" s="136"/>
      <c r="AG121" s="136"/>
      <c r="AH121" s="136"/>
      <c r="AI121" s="136"/>
      <c r="AJ121" s="136"/>
      <c r="AK121" s="136"/>
      <c r="AL121" s="136"/>
      <c r="AM121" s="136"/>
      <c r="AN121" s="136"/>
      <c r="AO121" s="36">
        <f t="shared" si="30"/>
        <v>0</v>
      </c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</row>
    <row r="122" spans="1:90" s="10" customFormat="1" ht="13" hidden="1">
      <c r="A122" s="6"/>
      <c r="B122" s="6"/>
      <c r="C122" s="6"/>
      <c r="D122" s="4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36">
        <f t="shared" si="30"/>
        <v>0</v>
      </c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</row>
    <row r="123" spans="1:90" s="10" customFormat="1" ht="13" hidden="1">
      <c r="A123" s="6"/>
      <c r="B123" s="6"/>
      <c r="C123" s="6"/>
      <c r="D123" s="4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136"/>
      <c r="AD123" s="136"/>
      <c r="AE123" s="136"/>
      <c r="AF123" s="136"/>
      <c r="AG123" s="136"/>
      <c r="AH123" s="136"/>
      <c r="AI123" s="136"/>
      <c r="AJ123" s="136"/>
      <c r="AK123" s="136"/>
      <c r="AL123" s="136"/>
      <c r="AM123" s="136"/>
      <c r="AN123" s="136"/>
      <c r="AO123" s="36">
        <f t="shared" si="30"/>
        <v>0</v>
      </c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</row>
    <row r="124" spans="1:90" s="10" customFormat="1" ht="13" hidden="1">
      <c r="A124" s="6"/>
      <c r="B124" s="6"/>
      <c r="C124" s="6"/>
      <c r="D124" s="4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136"/>
      <c r="AD124" s="136"/>
      <c r="AE124" s="136"/>
      <c r="AF124" s="136"/>
      <c r="AG124" s="136"/>
      <c r="AH124" s="136"/>
      <c r="AI124" s="136"/>
      <c r="AJ124" s="136"/>
      <c r="AK124" s="136"/>
      <c r="AL124" s="136"/>
      <c r="AM124" s="136"/>
      <c r="AN124" s="136"/>
      <c r="AO124" s="36">
        <f t="shared" si="30"/>
        <v>0</v>
      </c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</row>
    <row r="125" spans="1:90" s="10" customFormat="1" ht="13" hidden="1">
      <c r="A125" s="6"/>
      <c r="B125" s="6"/>
      <c r="C125" s="6"/>
      <c r="D125" s="4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136"/>
      <c r="AD125" s="136"/>
      <c r="AE125" s="136"/>
      <c r="AF125" s="136"/>
      <c r="AG125" s="136"/>
      <c r="AH125" s="136"/>
      <c r="AI125" s="136"/>
      <c r="AJ125" s="136"/>
      <c r="AK125" s="136"/>
      <c r="AL125" s="136"/>
      <c r="AM125" s="136"/>
      <c r="AN125" s="136"/>
      <c r="AO125" s="36">
        <f t="shared" si="30"/>
        <v>0</v>
      </c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</row>
    <row r="126" spans="1:90" s="10" customFormat="1" ht="13" hidden="1">
      <c r="A126" s="6"/>
      <c r="B126" s="6"/>
      <c r="C126" s="6"/>
      <c r="D126" s="4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136"/>
      <c r="AD126" s="136"/>
      <c r="AE126" s="136"/>
      <c r="AF126" s="136"/>
      <c r="AG126" s="136"/>
      <c r="AH126" s="136"/>
      <c r="AI126" s="136"/>
      <c r="AJ126" s="136"/>
      <c r="AK126" s="136"/>
      <c r="AL126" s="136"/>
      <c r="AM126" s="136"/>
      <c r="AN126" s="136"/>
      <c r="AO126" s="36">
        <f t="shared" si="30"/>
        <v>0</v>
      </c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</row>
    <row r="127" spans="1:90" s="10" customFormat="1" ht="13" hidden="1">
      <c r="A127" s="6"/>
      <c r="B127" s="6"/>
      <c r="C127" s="6"/>
      <c r="D127" s="4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36">
        <f t="shared" si="30"/>
        <v>0</v>
      </c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</row>
    <row r="128" spans="1:90" s="10" customFormat="1" ht="13" hidden="1">
      <c r="A128" s="6"/>
      <c r="B128" s="6"/>
      <c r="C128" s="6"/>
      <c r="D128" s="4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136"/>
      <c r="AD128" s="136"/>
      <c r="AE128" s="136"/>
      <c r="AF128" s="136"/>
      <c r="AG128" s="136"/>
      <c r="AH128" s="136"/>
      <c r="AI128" s="136"/>
      <c r="AJ128" s="136"/>
      <c r="AK128" s="136"/>
      <c r="AL128" s="136"/>
      <c r="AM128" s="136"/>
      <c r="AN128" s="136"/>
      <c r="AO128" s="36">
        <f t="shared" si="30"/>
        <v>0</v>
      </c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</row>
    <row r="129" spans="1:68" s="10" customFormat="1" ht="13" hidden="1">
      <c r="A129" s="6"/>
      <c r="B129" s="6"/>
      <c r="C129" s="6"/>
      <c r="D129" s="4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136"/>
      <c r="AD129" s="136"/>
      <c r="AE129" s="136"/>
      <c r="AF129" s="136"/>
      <c r="AG129" s="136"/>
      <c r="AH129" s="136"/>
      <c r="AI129" s="136"/>
      <c r="AJ129" s="136"/>
      <c r="AK129" s="136"/>
      <c r="AL129" s="136"/>
      <c r="AM129" s="136"/>
      <c r="AN129" s="136"/>
      <c r="AO129" s="36">
        <f t="shared" si="30"/>
        <v>0</v>
      </c>
    </row>
    <row r="130" spans="1:68" s="10" customFormat="1" ht="13" hidden="1">
      <c r="A130" s="6"/>
      <c r="B130" s="6"/>
      <c r="C130" s="6"/>
      <c r="D130" s="4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136"/>
      <c r="AD130" s="136"/>
      <c r="AE130" s="136"/>
      <c r="AF130" s="136"/>
      <c r="AG130" s="136"/>
      <c r="AH130" s="136"/>
      <c r="AI130" s="136"/>
      <c r="AJ130" s="136"/>
      <c r="AK130" s="136"/>
      <c r="AL130" s="136"/>
      <c r="AM130" s="136"/>
      <c r="AN130" s="136"/>
      <c r="AO130" s="36">
        <f t="shared" si="30"/>
        <v>0</v>
      </c>
    </row>
    <row r="131" spans="1:68" s="10" customFormat="1" ht="13" hidden="1">
      <c r="A131" s="6"/>
      <c r="B131" s="6"/>
      <c r="C131" s="6"/>
      <c r="D131" s="4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136"/>
      <c r="AD131" s="136"/>
      <c r="AE131" s="136"/>
      <c r="AF131" s="136"/>
      <c r="AG131" s="136"/>
      <c r="AH131" s="136"/>
      <c r="AI131" s="136"/>
      <c r="AJ131" s="136"/>
      <c r="AK131" s="136"/>
      <c r="AL131" s="136"/>
      <c r="AM131" s="136"/>
      <c r="AN131" s="136"/>
      <c r="AO131" s="36">
        <f t="shared" si="30"/>
        <v>0</v>
      </c>
    </row>
    <row r="132" spans="1:68" s="10" customFormat="1" ht="13" hidden="1">
      <c r="A132" s="6"/>
      <c r="B132" s="6"/>
      <c r="C132" s="6"/>
      <c r="D132" s="4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136"/>
      <c r="AD132" s="136"/>
      <c r="AE132" s="136"/>
      <c r="AF132" s="136"/>
      <c r="AG132" s="136"/>
      <c r="AH132" s="136"/>
      <c r="AI132" s="136"/>
      <c r="AJ132" s="136"/>
      <c r="AK132" s="136"/>
      <c r="AL132" s="136"/>
      <c r="AM132" s="136"/>
      <c r="AN132" s="136"/>
      <c r="AO132" s="36">
        <f t="shared" si="30"/>
        <v>0</v>
      </c>
    </row>
    <row r="133" spans="1:68" s="10" customFormat="1" ht="13" hidden="1">
      <c r="A133" s="6"/>
      <c r="B133" s="6"/>
      <c r="C133" s="6"/>
      <c r="D133" s="4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136"/>
      <c r="AD133" s="136"/>
      <c r="AE133" s="136"/>
      <c r="AF133" s="136"/>
      <c r="AG133" s="136"/>
      <c r="AH133" s="136"/>
      <c r="AI133" s="136"/>
      <c r="AJ133" s="136"/>
      <c r="AK133" s="136"/>
      <c r="AL133" s="136"/>
      <c r="AM133" s="136"/>
      <c r="AN133" s="136"/>
      <c r="AO133" s="36">
        <f t="shared" si="30"/>
        <v>0</v>
      </c>
    </row>
    <row r="134" spans="1:68" s="10" customFormat="1" ht="13" hidden="1">
      <c r="A134" s="6"/>
      <c r="B134" s="6"/>
      <c r="C134" s="6"/>
      <c r="D134" s="4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136"/>
      <c r="AD134" s="136"/>
      <c r="AE134" s="136"/>
      <c r="AF134" s="136"/>
      <c r="AG134" s="136"/>
      <c r="AH134" s="136"/>
      <c r="AI134" s="136"/>
      <c r="AJ134" s="136"/>
      <c r="AK134" s="136"/>
      <c r="AL134" s="136"/>
      <c r="AM134" s="136"/>
      <c r="AN134" s="136"/>
      <c r="AO134" s="36">
        <f t="shared" si="30"/>
        <v>0</v>
      </c>
    </row>
    <row r="135" spans="1:68" s="14" customFormat="1" ht="13" hidden="1">
      <c r="A135" s="1"/>
      <c r="B135" s="1"/>
      <c r="C135" s="1"/>
      <c r="D135" s="44"/>
      <c r="E135" s="160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137"/>
      <c r="AD135" s="137"/>
      <c r="AE135" s="137"/>
      <c r="AF135" s="137"/>
      <c r="AG135" s="137"/>
      <c r="AH135" s="137"/>
      <c r="AI135" s="137"/>
      <c r="AJ135" s="137"/>
      <c r="AK135" s="137"/>
      <c r="AL135" s="137"/>
      <c r="AM135" s="137"/>
      <c r="AN135" s="137"/>
      <c r="AO135" s="36">
        <f t="shared" si="30"/>
        <v>0</v>
      </c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</row>
    <row r="136" spans="1:68" s="14" customFormat="1" ht="13" hidden="1">
      <c r="A136" s="1"/>
      <c r="B136" s="1"/>
      <c r="C136" s="1"/>
      <c r="D136" s="44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137"/>
      <c r="AD136" s="137"/>
      <c r="AE136" s="137"/>
      <c r="AF136" s="137"/>
      <c r="AG136" s="137"/>
      <c r="AH136" s="137"/>
      <c r="AI136" s="137"/>
      <c r="AJ136" s="137"/>
      <c r="AK136" s="137"/>
      <c r="AL136" s="137"/>
      <c r="AM136" s="137"/>
      <c r="AN136" s="137"/>
      <c r="AO136" s="36">
        <f t="shared" si="30"/>
        <v>0</v>
      </c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</row>
    <row r="137" spans="1:68" s="14" customFormat="1" ht="13" hidden="1">
      <c r="A137" s="1"/>
      <c r="B137" s="1"/>
      <c r="C137" s="1"/>
      <c r="D137" s="44"/>
      <c r="E137" s="160"/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137"/>
      <c r="AD137" s="137"/>
      <c r="AE137" s="137"/>
      <c r="AF137" s="137"/>
      <c r="AG137" s="137"/>
      <c r="AH137" s="137"/>
      <c r="AI137" s="137"/>
      <c r="AJ137" s="137"/>
      <c r="AK137" s="137"/>
      <c r="AL137" s="137"/>
      <c r="AM137" s="137"/>
      <c r="AN137" s="137"/>
      <c r="AO137" s="36">
        <f t="shared" si="30"/>
        <v>0</v>
      </c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</row>
    <row r="138" spans="1:68" s="14" customFormat="1" ht="13" hidden="1">
      <c r="A138" s="1"/>
      <c r="B138" s="1"/>
      <c r="C138" s="1"/>
      <c r="D138" s="44"/>
      <c r="E138" s="160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137"/>
      <c r="AD138" s="137"/>
      <c r="AE138" s="137"/>
      <c r="AF138" s="137"/>
      <c r="AG138" s="137"/>
      <c r="AH138" s="137"/>
      <c r="AI138" s="137"/>
      <c r="AJ138" s="137"/>
      <c r="AK138" s="137"/>
      <c r="AL138" s="137"/>
      <c r="AM138" s="137"/>
      <c r="AN138" s="137"/>
      <c r="AO138" s="36">
        <f t="shared" si="30"/>
        <v>0</v>
      </c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</row>
    <row r="139" spans="1:68" s="14" customFormat="1" ht="13" hidden="1">
      <c r="A139" s="1"/>
      <c r="B139" s="1"/>
      <c r="C139" s="1"/>
      <c r="D139" s="44"/>
      <c r="E139" s="160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137"/>
      <c r="AD139" s="137"/>
      <c r="AE139" s="137"/>
      <c r="AF139" s="137"/>
      <c r="AG139" s="137"/>
      <c r="AH139" s="137"/>
      <c r="AI139" s="137"/>
      <c r="AJ139" s="137"/>
      <c r="AK139" s="137"/>
      <c r="AL139" s="137"/>
      <c r="AM139" s="137"/>
      <c r="AN139" s="137"/>
      <c r="AO139" s="36">
        <f t="shared" si="30"/>
        <v>0</v>
      </c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</row>
    <row r="140" spans="1:68" s="14" customFormat="1" ht="13" hidden="1">
      <c r="A140" s="1"/>
      <c r="B140" s="1"/>
      <c r="C140" s="1"/>
      <c r="D140" s="44"/>
      <c r="E140" s="160"/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137"/>
      <c r="AD140" s="137"/>
      <c r="AE140" s="137"/>
      <c r="AF140" s="137"/>
      <c r="AG140" s="137"/>
      <c r="AH140" s="137"/>
      <c r="AI140" s="137"/>
      <c r="AJ140" s="137"/>
      <c r="AK140" s="137"/>
      <c r="AL140" s="137"/>
      <c r="AM140" s="137"/>
      <c r="AN140" s="137"/>
      <c r="AO140" s="36">
        <f t="shared" si="30"/>
        <v>0</v>
      </c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</row>
    <row r="141" spans="1:68" s="14" customFormat="1" ht="13" hidden="1">
      <c r="A141" s="1"/>
      <c r="B141" s="1"/>
      <c r="C141" s="1"/>
      <c r="D141" s="44"/>
      <c r="E141" s="160"/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137"/>
      <c r="AD141" s="137"/>
      <c r="AE141" s="137"/>
      <c r="AF141" s="137"/>
      <c r="AG141" s="137"/>
      <c r="AH141" s="137"/>
      <c r="AI141" s="137"/>
      <c r="AJ141" s="137"/>
      <c r="AK141" s="137"/>
      <c r="AL141" s="137"/>
      <c r="AM141" s="137"/>
      <c r="AN141" s="137"/>
      <c r="AO141" s="36">
        <f t="shared" si="30"/>
        <v>0</v>
      </c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</row>
    <row r="142" spans="1:68" s="14" customFormat="1" ht="13" hidden="1">
      <c r="A142" s="1"/>
      <c r="B142" s="1"/>
      <c r="C142" s="1"/>
      <c r="D142" s="44"/>
      <c r="E142" s="160"/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137"/>
      <c r="AD142" s="137"/>
      <c r="AE142" s="137"/>
      <c r="AF142" s="137"/>
      <c r="AG142" s="137"/>
      <c r="AH142" s="137"/>
      <c r="AI142" s="137"/>
      <c r="AJ142" s="137"/>
      <c r="AK142" s="137"/>
      <c r="AL142" s="137"/>
      <c r="AM142" s="137"/>
      <c r="AN142" s="137"/>
      <c r="AO142" s="36">
        <f t="shared" si="30"/>
        <v>0</v>
      </c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</row>
    <row r="143" spans="1:68" s="14" customFormat="1" ht="13" hidden="1">
      <c r="A143" s="1"/>
      <c r="B143" s="1"/>
      <c r="C143" s="1"/>
      <c r="D143" s="44"/>
      <c r="E143" s="160"/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137"/>
      <c r="AD143" s="137"/>
      <c r="AE143" s="137"/>
      <c r="AF143" s="137"/>
      <c r="AG143" s="137"/>
      <c r="AH143" s="137"/>
      <c r="AI143" s="137"/>
      <c r="AJ143" s="137"/>
      <c r="AK143" s="137"/>
      <c r="AL143" s="137"/>
      <c r="AM143" s="137"/>
      <c r="AN143" s="137"/>
      <c r="AO143" s="36">
        <f t="shared" si="30"/>
        <v>0</v>
      </c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</row>
    <row r="144" spans="1:68" s="14" customFormat="1" ht="13" hidden="1">
      <c r="A144" s="1"/>
      <c r="B144" s="1"/>
      <c r="C144" s="1"/>
      <c r="D144" s="44"/>
      <c r="E144" s="160"/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137"/>
      <c r="AD144" s="137"/>
      <c r="AE144" s="137"/>
      <c r="AF144" s="137"/>
      <c r="AG144" s="137"/>
      <c r="AH144" s="137"/>
      <c r="AI144" s="137"/>
      <c r="AJ144" s="137"/>
      <c r="AK144" s="137"/>
      <c r="AL144" s="137"/>
      <c r="AM144" s="137"/>
      <c r="AN144" s="137"/>
      <c r="AO144" s="36">
        <f t="shared" si="30"/>
        <v>0</v>
      </c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</row>
    <row r="145" spans="1:68" s="14" customFormat="1" ht="13" hidden="1">
      <c r="A145" s="1"/>
      <c r="B145" s="1"/>
      <c r="C145" s="1"/>
      <c r="D145" s="44"/>
      <c r="E145" s="160"/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137"/>
      <c r="AD145" s="137"/>
      <c r="AE145" s="137"/>
      <c r="AF145" s="137"/>
      <c r="AG145" s="137"/>
      <c r="AH145" s="137"/>
      <c r="AI145" s="137"/>
      <c r="AJ145" s="137"/>
      <c r="AK145" s="137"/>
      <c r="AL145" s="137"/>
      <c r="AM145" s="137"/>
      <c r="AN145" s="137"/>
      <c r="AO145" s="36">
        <f t="shared" si="30"/>
        <v>0</v>
      </c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</row>
    <row r="146" spans="1:68" s="14" customFormat="1" ht="13" hidden="1">
      <c r="A146" s="1"/>
      <c r="B146" s="1"/>
      <c r="C146" s="1"/>
      <c r="D146" s="44"/>
      <c r="E146" s="160"/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137"/>
      <c r="AD146" s="137"/>
      <c r="AE146" s="137"/>
      <c r="AF146" s="137"/>
      <c r="AG146" s="137"/>
      <c r="AH146" s="137"/>
      <c r="AI146" s="137"/>
      <c r="AJ146" s="137"/>
      <c r="AK146" s="137"/>
      <c r="AL146" s="137"/>
      <c r="AM146" s="137"/>
      <c r="AN146" s="137"/>
      <c r="AO146" s="36">
        <f t="shared" si="30"/>
        <v>0</v>
      </c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</row>
    <row r="147" spans="1:68" s="14" customFormat="1" ht="13" hidden="1">
      <c r="A147" s="1"/>
      <c r="B147" s="1"/>
      <c r="C147" s="1"/>
      <c r="D147" s="44"/>
      <c r="E147" s="160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137"/>
      <c r="AD147" s="137"/>
      <c r="AE147" s="137"/>
      <c r="AF147" s="137"/>
      <c r="AG147" s="137"/>
      <c r="AH147" s="137"/>
      <c r="AI147" s="137"/>
      <c r="AJ147" s="137"/>
      <c r="AK147" s="137"/>
      <c r="AL147" s="137"/>
      <c r="AM147" s="137"/>
      <c r="AN147" s="137"/>
      <c r="AO147" s="36">
        <f t="shared" si="30"/>
        <v>0</v>
      </c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</row>
    <row r="148" spans="1:68" s="14" customFormat="1" ht="13" hidden="1">
      <c r="A148" s="1"/>
      <c r="B148" s="1"/>
      <c r="C148" s="1"/>
      <c r="D148" s="44"/>
      <c r="E148" s="160"/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137"/>
      <c r="AD148" s="137"/>
      <c r="AE148" s="137"/>
      <c r="AF148" s="137"/>
      <c r="AG148" s="137"/>
      <c r="AH148" s="137"/>
      <c r="AI148" s="137"/>
      <c r="AJ148" s="137"/>
      <c r="AK148" s="137"/>
      <c r="AL148" s="137"/>
      <c r="AM148" s="137"/>
      <c r="AN148" s="137"/>
      <c r="AO148" s="36">
        <f t="shared" si="30"/>
        <v>0</v>
      </c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</row>
    <row r="149" spans="1:68" s="14" customFormat="1" ht="13" hidden="1">
      <c r="A149" s="1"/>
      <c r="B149" s="1"/>
      <c r="C149" s="1"/>
      <c r="D149" s="44"/>
      <c r="E149" s="160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137"/>
      <c r="AD149" s="137"/>
      <c r="AE149" s="137"/>
      <c r="AF149" s="137"/>
      <c r="AG149" s="137"/>
      <c r="AH149" s="137"/>
      <c r="AI149" s="137"/>
      <c r="AJ149" s="137"/>
      <c r="AK149" s="137"/>
      <c r="AL149" s="137"/>
      <c r="AM149" s="137"/>
      <c r="AN149" s="137"/>
      <c r="AO149" s="36">
        <f t="shared" si="30"/>
        <v>0</v>
      </c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</row>
    <row r="150" spans="1:68" s="14" customFormat="1" ht="13" hidden="1">
      <c r="A150" s="1"/>
      <c r="B150" s="1"/>
      <c r="C150" s="1"/>
      <c r="D150" s="44"/>
      <c r="E150" s="160"/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137"/>
      <c r="AD150" s="137"/>
      <c r="AE150" s="137"/>
      <c r="AF150" s="137"/>
      <c r="AG150" s="137"/>
      <c r="AH150" s="137"/>
      <c r="AI150" s="137"/>
      <c r="AJ150" s="137"/>
      <c r="AK150" s="137"/>
      <c r="AL150" s="137"/>
      <c r="AM150" s="137"/>
      <c r="AN150" s="137"/>
      <c r="AO150" s="36">
        <f t="shared" si="30"/>
        <v>0</v>
      </c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</row>
    <row r="151" spans="1:68" s="14" customFormat="1" ht="13" hidden="1">
      <c r="A151" s="1"/>
      <c r="B151" s="1"/>
      <c r="C151" s="1"/>
      <c r="D151" s="44"/>
      <c r="E151" s="160"/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137"/>
      <c r="AD151" s="137"/>
      <c r="AE151" s="137"/>
      <c r="AF151" s="137"/>
      <c r="AG151" s="137"/>
      <c r="AH151" s="137"/>
      <c r="AI151" s="137"/>
      <c r="AJ151" s="137"/>
      <c r="AK151" s="137"/>
      <c r="AL151" s="137"/>
      <c r="AM151" s="137"/>
      <c r="AN151" s="137"/>
      <c r="AO151" s="36">
        <f t="shared" si="30"/>
        <v>0</v>
      </c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</row>
    <row r="152" spans="1:68" s="14" customFormat="1" ht="13" hidden="1">
      <c r="A152" s="1"/>
      <c r="B152" s="1"/>
      <c r="C152" s="1"/>
      <c r="D152" s="44"/>
      <c r="E152" s="160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137"/>
      <c r="AD152" s="137"/>
      <c r="AE152" s="137"/>
      <c r="AF152" s="137"/>
      <c r="AG152" s="137"/>
      <c r="AH152" s="137"/>
      <c r="AI152" s="137"/>
      <c r="AJ152" s="137"/>
      <c r="AK152" s="137"/>
      <c r="AL152" s="137"/>
      <c r="AM152" s="137"/>
      <c r="AN152" s="137"/>
      <c r="AO152" s="36">
        <f t="shared" si="30"/>
        <v>0</v>
      </c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</row>
    <row r="153" spans="1:68" s="14" customFormat="1" ht="13" hidden="1">
      <c r="A153" s="1"/>
      <c r="B153" s="1"/>
      <c r="C153" s="1"/>
      <c r="D153" s="44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137"/>
      <c r="AD153" s="137"/>
      <c r="AE153" s="137"/>
      <c r="AF153" s="137"/>
      <c r="AG153" s="137"/>
      <c r="AH153" s="137"/>
      <c r="AI153" s="137"/>
      <c r="AJ153" s="137"/>
      <c r="AK153" s="137"/>
      <c r="AL153" s="137"/>
      <c r="AM153" s="137"/>
      <c r="AN153" s="137"/>
      <c r="AO153" s="36">
        <f t="shared" si="30"/>
        <v>0</v>
      </c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</row>
    <row r="154" spans="1:68" s="14" customFormat="1" ht="13" hidden="1">
      <c r="A154" s="1"/>
      <c r="B154" s="1"/>
      <c r="C154" s="1"/>
      <c r="D154" s="44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137"/>
      <c r="AD154" s="137"/>
      <c r="AE154" s="137"/>
      <c r="AF154" s="137"/>
      <c r="AG154" s="137"/>
      <c r="AH154" s="137"/>
      <c r="AI154" s="137"/>
      <c r="AJ154" s="137"/>
      <c r="AK154" s="137"/>
      <c r="AL154" s="137"/>
      <c r="AM154" s="137"/>
      <c r="AN154" s="137"/>
      <c r="AO154" s="36">
        <f t="shared" si="30"/>
        <v>0</v>
      </c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</row>
    <row r="155" spans="1:68" s="9" customFormat="1" ht="13" hidden="1">
      <c r="A155" s="1"/>
      <c r="B155" s="1"/>
      <c r="C155" s="1"/>
      <c r="D155" s="44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137"/>
      <c r="AD155" s="137"/>
      <c r="AE155" s="137"/>
      <c r="AF155" s="137"/>
      <c r="AG155" s="137"/>
      <c r="AH155" s="137"/>
      <c r="AI155" s="137"/>
      <c r="AJ155" s="137"/>
      <c r="AK155" s="137"/>
      <c r="AL155" s="137"/>
      <c r="AM155" s="137"/>
      <c r="AN155" s="137"/>
      <c r="AO155" s="36">
        <f t="shared" si="30"/>
        <v>0</v>
      </c>
      <c r="AP155" s="10"/>
      <c r="AQ155" s="10"/>
      <c r="AR155" s="10"/>
      <c r="AS155" s="10"/>
      <c r="AT155" s="10"/>
      <c r="AU155" s="10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</row>
    <row r="156" spans="1:68" s="9" customFormat="1" ht="13" hidden="1">
      <c r="A156" s="1"/>
      <c r="B156" s="1"/>
      <c r="C156" s="1"/>
      <c r="D156" s="44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137"/>
      <c r="AD156" s="137"/>
      <c r="AE156" s="137"/>
      <c r="AF156" s="137"/>
      <c r="AG156" s="137"/>
      <c r="AH156" s="137"/>
      <c r="AI156" s="137"/>
      <c r="AJ156" s="137"/>
      <c r="AK156" s="137"/>
      <c r="AL156" s="137"/>
      <c r="AM156" s="137"/>
      <c r="AN156" s="137"/>
      <c r="AO156" s="36">
        <f t="shared" si="30"/>
        <v>0</v>
      </c>
      <c r="AP156" s="10"/>
      <c r="AQ156" s="10"/>
      <c r="AR156" s="10"/>
      <c r="AS156" s="10"/>
      <c r="AT156" s="10"/>
      <c r="AU156" s="10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</row>
    <row r="157" spans="1:68" s="9" customFormat="1" ht="13" hidden="1">
      <c r="A157" s="1"/>
      <c r="B157" s="1"/>
      <c r="C157" s="1"/>
      <c r="D157" s="44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137"/>
      <c r="AD157" s="137"/>
      <c r="AE157" s="137"/>
      <c r="AF157" s="137"/>
      <c r="AG157" s="137"/>
      <c r="AH157" s="137"/>
      <c r="AI157" s="137"/>
      <c r="AJ157" s="137"/>
      <c r="AK157" s="137"/>
      <c r="AL157" s="137"/>
      <c r="AM157" s="137"/>
      <c r="AN157" s="137"/>
      <c r="AO157" s="36">
        <f t="shared" si="30"/>
        <v>0</v>
      </c>
      <c r="AP157" s="10"/>
      <c r="AQ157" s="10"/>
      <c r="AR157" s="10"/>
      <c r="AS157" s="10"/>
      <c r="AT157" s="10"/>
      <c r="AU157" s="10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</row>
    <row r="158" spans="1:68" s="9" customFormat="1" ht="13" hidden="1">
      <c r="A158" s="1"/>
      <c r="B158" s="1"/>
      <c r="C158" s="1"/>
      <c r="D158" s="44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137"/>
      <c r="AD158" s="137"/>
      <c r="AE158" s="137"/>
      <c r="AF158" s="137"/>
      <c r="AG158" s="137"/>
      <c r="AH158" s="137"/>
      <c r="AI158" s="137"/>
      <c r="AJ158" s="137"/>
      <c r="AK158" s="137"/>
      <c r="AL158" s="137"/>
      <c r="AM158" s="137"/>
      <c r="AN158" s="137"/>
      <c r="AO158" s="36">
        <f t="shared" si="30"/>
        <v>0</v>
      </c>
      <c r="AP158" s="10"/>
      <c r="AQ158" s="10"/>
      <c r="AR158" s="10"/>
      <c r="AS158" s="10"/>
      <c r="AT158" s="10"/>
      <c r="AU158" s="10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</row>
    <row r="159" spans="1:68" s="9" customFormat="1" ht="13" hidden="1">
      <c r="A159" s="1"/>
      <c r="B159" s="1"/>
      <c r="C159" s="1"/>
      <c r="D159" s="44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137"/>
      <c r="AD159" s="137"/>
      <c r="AE159" s="137"/>
      <c r="AF159" s="137"/>
      <c r="AG159" s="137"/>
      <c r="AH159" s="137"/>
      <c r="AI159" s="137"/>
      <c r="AJ159" s="137"/>
      <c r="AK159" s="137"/>
      <c r="AL159" s="137"/>
      <c r="AM159" s="137"/>
      <c r="AN159" s="137"/>
      <c r="AO159" s="36">
        <f t="shared" si="30"/>
        <v>0</v>
      </c>
      <c r="AP159" s="10"/>
      <c r="AQ159" s="10"/>
      <c r="AR159" s="10"/>
      <c r="AS159" s="10"/>
      <c r="AT159" s="10"/>
      <c r="AU159" s="10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</row>
    <row r="160" spans="1:68" s="9" customFormat="1" ht="13" hidden="1">
      <c r="A160" s="1"/>
      <c r="B160" s="1"/>
      <c r="C160" s="1"/>
      <c r="D160" s="44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137"/>
      <c r="AD160" s="137"/>
      <c r="AE160" s="137"/>
      <c r="AF160" s="137"/>
      <c r="AG160" s="137"/>
      <c r="AH160" s="137"/>
      <c r="AI160" s="137"/>
      <c r="AJ160" s="137"/>
      <c r="AK160" s="137"/>
      <c r="AL160" s="137"/>
      <c r="AM160" s="137"/>
      <c r="AN160" s="137"/>
      <c r="AO160" s="36">
        <f t="shared" si="30"/>
        <v>0</v>
      </c>
      <c r="AP160" s="10"/>
      <c r="AQ160" s="10"/>
      <c r="AR160" s="10"/>
      <c r="AS160" s="10"/>
      <c r="AT160" s="10"/>
      <c r="AU160" s="10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</row>
    <row r="161" spans="1:68" s="9" customFormat="1" ht="13" hidden="1">
      <c r="A161" s="1"/>
      <c r="B161" s="1"/>
      <c r="C161" s="1"/>
      <c r="D161" s="44"/>
      <c r="E161" s="160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137"/>
      <c r="AD161" s="137"/>
      <c r="AE161" s="137"/>
      <c r="AF161" s="137"/>
      <c r="AG161" s="137"/>
      <c r="AH161" s="137"/>
      <c r="AI161" s="137"/>
      <c r="AJ161" s="137"/>
      <c r="AK161" s="137"/>
      <c r="AL161" s="137"/>
      <c r="AM161" s="137"/>
      <c r="AN161" s="137"/>
      <c r="AO161" s="36">
        <f t="shared" si="30"/>
        <v>0</v>
      </c>
      <c r="AP161" s="10"/>
      <c r="AQ161" s="10"/>
      <c r="AR161" s="10"/>
      <c r="AS161" s="10"/>
      <c r="AT161" s="10"/>
      <c r="AU161" s="10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</row>
    <row r="162" spans="1:68" s="9" customFormat="1" ht="13" hidden="1">
      <c r="A162" s="1"/>
      <c r="B162" s="1"/>
      <c r="C162" s="1"/>
      <c r="D162" s="44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137"/>
      <c r="AD162" s="137"/>
      <c r="AE162" s="137"/>
      <c r="AF162" s="137"/>
      <c r="AG162" s="137"/>
      <c r="AH162" s="137"/>
      <c r="AI162" s="137"/>
      <c r="AJ162" s="137"/>
      <c r="AK162" s="137"/>
      <c r="AL162" s="137"/>
      <c r="AM162" s="137"/>
      <c r="AN162" s="137"/>
      <c r="AO162" s="36">
        <f t="shared" si="30"/>
        <v>0</v>
      </c>
      <c r="AP162" s="10"/>
      <c r="AQ162" s="10"/>
      <c r="AR162" s="10"/>
      <c r="AS162" s="10"/>
      <c r="AT162" s="10"/>
      <c r="AU162" s="10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</row>
    <row r="163" spans="1:68" s="9" customFormat="1" ht="13" hidden="1">
      <c r="A163" s="1"/>
      <c r="B163" s="1"/>
      <c r="C163" s="1"/>
      <c r="D163" s="44"/>
      <c r="E163" s="160"/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137"/>
      <c r="AD163" s="137"/>
      <c r="AE163" s="137"/>
      <c r="AF163" s="137"/>
      <c r="AG163" s="137"/>
      <c r="AH163" s="137"/>
      <c r="AI163" s="137"/>
      <c r="AJ163" s="137"/>
      <c r="AK163" s="137"/>
      <c r="AL163" s="137"/>
      <c r="AM163" s="137"/>
      <c r="AN163" s="137"/>
      <c r="AO163" s="36">
        <f t="shared" si="30"/>
        <v>0</v>
      </c>
      <c r="AP163" s="10"/>
      <c r="AQ163" s="10"/>
      <c r="AR163" s="10"/>
      <c r="AS163" s="10"/>
      <c r="AT163" s="10"/>
      <c r="AU163" s="10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</row>
    <row r="164" spans="1:68" s="9" customFormat="1" ht="13" hidden="1">
      <c r="A164" s="1"/>
      <c r="B164" s="1"/>
      <c r="C164" s="1"/>
      <c r="D164" s="44"/>
      <c r="E164" s="160"/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137"/>
      <c r="AD164" s="137"/>
      <c r="AE164" s="137"/>
      <c r="AF164" s="137"/>
      <c r="AG164" s="137"/>
      <c r="AH164" s="137"/>
      <c r="AI164" s="137"/>
      <c r="AJ164" s="137"/>
      <c r="AK164" s="137"/>
      <c r="AL164" s="137"/>
      <c r="AM164" s="137"/>
      <c r="AN164" s="137"/>
      <c r="AO164" s="36">
        <f t="shared" si="30"/>
        <v>0</v>
      </c>
      <c r="AP164" s="10"/>
      <c r="AQ164" s="10"/>
      <c r="AR164" s="10"/>
      <c r="AS164" s="10"/>
      <c r="AT164" s="10"/>
      <c r="AU164" s="10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</row>
    <row r="165" spans="1:68" s="9" customFormat="1" ht="13" hidden="1">
      <c r="A165" s="1"/>
      <c r="B165" s="1"/>
      <c r="C165" s="1"/>
      <c r="D165" s="44"/>
      <c r="E165" s="160"/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137"/>
      <c r="AD165" s="137"/>
      <c r="AE165" s="137"/>
      <c r="AF165" s="137"/>
      <c r="AG165" s="137"/>
      <c r="AH165" s="137"/>
      <c r="AI165" s="137"/>
      <c r="AJ165" s="137"/>
      <c r="AK165" s="137"/>
      <c r="AL165" s="137"/>
      <c r="AM165" s="137"/>
      <c r="AN165" s="137"/>
      <c r="AO165" s="36">
        <f t="shared" si="30"/>
        <v>0</v>
      </c>
      <c r="AP165" s="10"/>
      <c r="AQ165" s="10"/>
      <c r="AR165" s="10"/>
      <c r="AS165" s="10"/>
      <c r="AT165" s="10"/>
      <c r="AU165" s="10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</row>
    <row r="166" spans="1:68" s="9" customFormat="1" ht="13" hidden="1">
      <c r="A166" s="1"/>
      <c r="B166" s="1"/>
      <c r="C166" s="1"/>
      <c r="D166" s="44"/>
      <c r="E166" s="160"/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137"/>
      <c r="AD166" s="137"/>
      <c r="AE166" s="137"/>
      <c r="AF166" s="137"/>
      <c r="AG166" s="137"/>
      <c r="AH166" s="137"/>
      <c r="AI166" s="137"/>
      <c r="AJ166" s="137"/>
      <c r="AK166" s="137"/>
      <c r="AL166" s="137"/>
      <c r="AM166" s="137"/>
      <c r="AN166" s="137"/>
      <c r="AO166" s="36">
        <f t="shared" si="30"/>
        <v>0</v>
      </c>
      <c r="AP166" s="10"/>
      <c r="AQ166" s="10"/>
      <c r="AR166" s="10"/>
      <c r="AS166" s="10"/>
      <c r="AT166" s="10"/>
      <c r="AU166" s="10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</row>
    <row r="167" spans="1:68" s="9" customFormat="1" ht="13" hidden="1">
      <c r="A167" s="1"/>
      <c r="B167" s="1"/>
      <c r="C167" s="1"/>
      <c r="D167" s="44"/>
      <c r="E167" s="160"/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137"/>
      <c r="AD167" s="137"/>
      <c r="AE167" s="137"/>
      <c r="AF167" s="137"/>
      <c r="AG167" s="137"/>
      <c r="AH167" s="137"/>
      <c r="AI167" s="137"/>
      <c r="AJ167" s="137"/>
      <c r="AK167" s="137"/>
      <c r="AL167" s="137"/>
      <c r="AM167" s="137"/>
      <c r="AN167" s="137"/>
      <c r="AO167" s="36">
        <f t="shared" si="30"/>
        <v>0</v>
      </c>
      <c r="AP167" s="10"/>
      <c r="AQ167" s="10"/>
      <c r="AR167" s="10"/>
      <c r="AS167" s="10"/>
      <c r="AT167" s="10"/>
      <c r="AU167" s="10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</row>
    <row r="168" spans="1:68" s="9" customFormat="1" ht="13" hidden="1">
      <c r="A168" s="1"/>
      <c r="B168" s="1"/>
      <c r="C168" s="1"/>
      <c r="D168" s="44"/>
      <c r="E168" s="160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137"/>
      <c r="AD168" s="137"/>
      <c r="AE168" s="137"/>
      <c r="AF168" s="137"/>
      <c r="AG168" s="137"/>
      <c r="AH168" s="137"/>
      <c r="AI168" s="137"/>
      <c r="AJ168" s="137"/>
      <c r="AK168" s="137"/>
      <c r="AL168" s="137"/>
      <c r="AM168" s="137"/>
      <c r="AN168" s="137"/>
      <c r="AO168" s="36">
        <f t="shared" ref="AO168:AO231" si="31">+AN168</f>
        <v>0</v>
      </c>
      <c r="AP168" s="10"/>
      <c r="AQ168" s="10"/>
      <c r="AR168" s="10"/>
      <c r="AS168" s="10"/>
      <c r="AT168" s="10"/>
      <c r="AU168" s="10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</row>
    <row r="169" spans="1:68" s="9" customFormat="1" ht="13" hidden="1">
      <c r="A169" s="1"/>
      <c r="B169" s="1"/>
      <c r="C169" s="1"/>
      <c r="D169" s="44"/>
      <c r="E169" s="160"/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137"/>
      <c r="AD169" s="137"/>
      <c r="AE169" s="137"/>
      <c r="AF169" s="137"/>
      <c r="AG169" s="137"/>
      <c r="AH169" s="137"/>
      <c r="AI169" s="137"/>
      <c r="AJ169" s="137"/>
      <c r="AK169" s="137"/>
      <c r="AL169" s="137"/>
      <c r="AM169" s="137"/>
      <c r="AN169" s="137"/>
      <c r="AO169" s="36">
        <f t="shared" si="31"/>
        <v>0</v>
      </c>
      <c r="AP169" s="10"/>
      <c r="AQ169" s="10"/>
      <c r="AR169" s="10"/>
      <c r="AS169" s="10"/>
      <c r="AT169" s="10"/>
      <c r="AU169" s="10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</row>
    <row r="170" spans="1:68" s="9" customFormat="1" ht="13" hidden="1">
      <c r="A170" s="1"/>
      <c r="B170" s="1"/>
      <c r="C170" s="1"/>
      <c r="D170" s="44"/>
      <c r="E170" s="160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137"/>
      <c r="AD170" s="137"/>
      <c r="AE170" s="137"/>
      <c r="AF170" s="137"/>
      <c r="AG170" s="137"/>
      <c r="AH170" s="137"/>
      <c r="AI170" s="137"/>
      <c r="AJ170" s="137"/>
      <c r="AK170" s="137"/>
      <c r="AL170" s="137"/>
      <c r="AM170" s="137"/>
      <c r="AN170" s="137"/>
      <c r="AO170" s="36">
        <f t="shared" si="31"/>
        <v>0</v>
      </c>
      <c r="AP170" s="10"/>
      <c r="AQ170" s="10"/>
      <c r="AR170" s="10"/>
      <c r="AS170" s="10"/>
      <c r="AT170" s="10"/>
      <c r="AU170" s="10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</row>
    <row r="171" spans="1:68" s="9" customFormat="1" ht="13" hidden="1">
      <c r="A171" s="1"/>
      <c r="B171" s="1"/>
      <c r="C171" s="1"/>
      <c r="D171" s="44"/>
      <c r="E171" s="160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137"/>
      <c r="AD171" s="137"/>
      <c r="AE171" s="137"/>
      <c r="AF171" s="137"/>
      <c r="AG171" s="137"/>
      <c r="AH171" s="137"/>
      <c r="AI171" s="137"/>
      <c r="AJ171" s="137"/>
      <c r="AK171" s="137"/>
      <c r="AL171" s="137"/>
      <c r="AM171" s="137"/>
      <c r="AN171" s="137"/>
      <c r="AO171" s="36">
        <f t="shared" si="31"/>
        <v>0</v>
      </c>
      <c r="AP171" s="10"/>
      <c r="AQ171" s="10"/>
      <c r="AR171" s="10"/>
      <c r="AS171" s="10"/>
      <c r="AT171" s="10"/>
      <c r="AU171" s="10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</row>
    <row r="172" spans="1:68" s="9" customFormat="1" ht="13" hidden="1">
      <c r="A172" s="1"/>
      <c r="B172" s="1"/>
      <c r="C172" s="1"/>
      <c r="D172" s="44"/>
      <c r="E172" s="160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137"/>
      <c r="AD172" s="137"/>
      <c r="AE172" s="137"/>
      <c r="AF172" s="137"/>
      <c r="AG172" s="137"/>
      <c r="AH172" s="137"/>
      <c r="AI172" s="137"/>
      <c r="AJ172" s="137"/>
      <c r="AK172" s="137"/>
      <c r="AL172" s="137"/>
      <c r="AM172" s="137"/>
      <c r="AN172" s="137"/>
      <c r="AO172" s="36">
        <f t="shared" si="31"/>
        <v>0</v>
      </c>
      <c r="AP172" s="10"/>
      <c r="AQ172" s="10"/>
      <c r="AR172" s="10"/>
      <c r="AS172" s="10"/>
      <c r="AT172" s="10"/>
      <c r="AU172" s="10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</row>
    <row r="173" spans="1:68" s="9" customFormat="1" ht="13" hidden="1">
      <c r="A173" s="1"/>
      <c r="B173" s="1"/>
      <c r="C173" s="1"/>
      <c r="D173" s="44"/>
      <c r="E173" s="160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137"/>
      <c r="AD173" s="137"/>
      <c r="AE173" s="137"/>
      <c r="AF173" s="137"/>
      <c r="AG173" s="137"/>
      <c r="AH173" s="137"/>
      <c r="AI173" s="137"/>
      <c r="AJ173" s="137"/>
      <c r="AK173" s="137"/>
      <c r="AL173" s="137"/>
      <c r="AM173" s="137"/>
      <c r="AN173" s="137"/>
      <c r="AO173" s="36">
        <f t="shared" si="31"/>
        <v>0</v>
      </c>
      <c r="AP173" s="10"/>
      <c r="AQ173" s="10"/>
      <c r="AR173" s="10"/>
      <c r="AS173" s="10"/>
      <c r="AT173" s="10"/>
      <c r="AU173" s="10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</row>
    <row r="174" spans="1:68" s="9" customFormat="1" ht="13" hidden="1">
      <c r="A174" s="1"/>
      <c r="B174" s="1"/>
      <c r="C174" s="1"/>
      <c r="D174" s="44"/>
      <c r="E174" s="16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137"/>
      <c r="AD174" s="137"/>
      <c r="AE174" s="137"/>
      <c r="AF174" s="137"/>
      <c r="AG174" s="137"/>
      <c r="AH174" s="137"/>
      <c r="AI174" s="137"/>
      <c r="AJ174" s="137"/>
      <c r="AK174" s="137"/>
      <c r="AL174" s="137"/>
      <c r="AM174" s="137"/>
      <c r="AN174" s="137"/>
      <c r="AO174" s="36">
        <f t="shared" si="31"/>
        <v>0</v>
      </c>
      <c r="AP174" s="10"/>
      <c r="AQ174" s="10"/>
      <c r="AR174" s="10"/>
      <c r="AS174" s="10"/>
      <c r="AT174" s="10"/>
      <c r="AU174" s="10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</row>
    <row r="175" spans="1:68" s="9" customFormat="1" ht="13" hidden="1">
      <c r="A175" s="1"/>
      <c r="B175" s="1"/>
      <c r="C175" s="1"/>
      <c r="D175" s="44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137"/>
      <c r="AD175" s="137"/>
      <c r="AE175" s="137"/>
      <c r="AF175" s="137"/>
      <c r="AG175" s="137"/>
      <c r="AH175" s="137"/>
      <c r="AI175" s="137"/>
      <c r="AJ175" s="137"/>
      <c r="AK175" s="137"/>
      <c r="AL175" s="137"/>
      <c r="AM175" s="137"/>
      <c r="AN175" s="137"/>
      <c r="AO175" s="36">
        <f t="shared" si="31"/>
        <v>0</v>
      </c>
      <c r="AP175" s="10"/>
      <c r="AQ175" s="10"/>
      <c r="AR175" s="10"/>
      <c r="AS175" s="10"/>
      <c r="AT175" s="10"/>
      <c r="AU175" s="10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</row>
    <row r="176" spans="1:68" s="9" customFormat="1" ht="13" hidden="1">
      <c r="A176" s="1"/>
      <c r="B176" s="1"/>
      <c r="C176" s="1"/>
      <c r="D176" s="44"/>
      <c r="E176" s="160"/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137"/>
      <c r="AD176" s="137"/>
      <c r="AE176" s="137"/>
      <c r="AF176" s="137"/>
      <c r="AG176" s="137"/>
      <c r="AH176" s="137"/>
      <c r="AI176" s="137"/>
      <c r="AJ176" s="137"/>
      <c r="AK176" s="137"/>
      <c r="AL176" s="137"/>
      <c r="AM176" s="137"/>
      <c r="AN176" s="137"/>
      <c r="AO176" s="36">
        <f t="shared" si="31"/>
        <v>0</v>
      </c>
      <c r="AP176" s="10"/>
      <c r="AQ176" s="10"/>
      <c r="AR176" s="10"/>
      <c r="AS176" s="10"/>
      <c r="AT176" s="10"/>
      <c r="AU176" s="10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</row>
    <row r="177" spans="1:68" s="9" customFormat="1" ht="13" hidden="1">
      <c r="A177" s="1"/>
      <c r="B177" s="1"/>
      <c r="C177" s="1"/>
      <c r="D177" s="44"/>
      <c r="E177" s="160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137"/>
      <c r="AD177" s="137"/>
      <c r="AE177" s="137"/>
      <c r="AF177" s="137"/>
      <c r="AG177" s="137"/>
      <c r="AH177" s="137"/>
      <c r="AI177" s="137"/>
      <c r="AJ177" s="137"/>
      <c r="AK177" s="137"/>
      <c r="AL177" s="137"/>
      <c r="AM177" s="137"/>
      <c r="AN177" s="137"/>
      <c r="AO177" s="36">
        <f t="shared" si="31"/>
        <v>0</v>
      </c>
      <c r="AP177" s="10"/>
      <c r="AQ177" s="10"/>
      <c r="AR177" s="10"/>
      <c r="AS177" s="10"/>
      <c r="AT177" s="10"/>
      <c r="AU177" s="10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</row>
    <row r="178" spans="1:68" s="9" customFormat="1" ht="13" hidden="1">
      <c r="A178" s="1"/>
      <c r="B178" s="1"/>
      <c r="C178" s="1"/>
      <c r="D178" s="44"/>
      <c r="E178" s="160"/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137"/>
      <c r="AD178" s="137"/>
      <c r="AE178" s="137"/>
      <c r="AF178" s="137"/>
      <c r="AG178" s="137"/>
      <c r="AH178" s="137"/>
      <c r="AI178" s="137"/>
      <c r="AJ178" s="137"/>
      <c r="AK178" s="137"/>
      <c r="AL178" s="137"/>
      <c r="AM178" s="137"/>
      <c r="AN178" s="137"/>
      <c r="AO178" s="36">
        <f t="shared" si="31"/>
        <v>0</v>
      </c>
      <c r="AP178" s="10"/>
      <c r="AQ178" s="10"/>
      <c r="AR178" s="10"/>
      <c r="AS178" s="10"/>
      <c r="AT178" s="10"/>
      <c r="AU178" s="10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</row>
    <row r="179" spans="1:68" s="9" customFormat="1" ht="13" hidden="1">
      <c r="A179" s="1"/>
      <c r="B179" s="1"/>
      <c r="C179" s="1"/>
      <c r="D179" s="44"/>
      <c r="E179" s="160"/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137"/>
      <c r="AD179" s="137"/>
      <c r="AE179" s="137"/>
      <c r="AF179" s="137"/>
      <c r="AG179" s="137"/>
      <c r="AH179" s="137"/>
      <c r="AI179" s="137"/>
      <c r="AJ179" s="137"/>
      <c r="AK179" s="137"/>
      <c r="AL179" s="137"/>
      <c r="AM179" s="137"/>
      <c r="AN179" s="137"/>
      <c r="AO179" s="36">
        <f t="shared" si="31"/>
        <v>0</v>
      </c>
      <c r="AP179" s="10"/>
      <c r="AQ179" s="10"/>
      <c r="AR179" s="10"/>
      <c r="AS179" s="10"/>
      <c r="AT179" s="10"/>
      <c r="AU179" s="10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</row>
    <row r="180" spans="1:68" s="9" customFormat="1" ht="13" hidden="1">
      <c r="A180" s="1"/>
      <c r="B180" s="1"/>
      <c r="C180" s="1"/>
      <c r="D180" s="44"/>
      <c r="E180" s="160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137"/>
      <c r="AD180" s="137"/>
      <c r="AE180" s="137"/>
      <c r="AF180" s="137"/>
      <c r="AG180" s="137"/>
      <c r="AH180" s="137"/>
      <c r="AI180" s="137"/>
      <c r="AJ180" s="137"/>
      <c r="AK180" s="137"/>
      <c r="AL180" s="137"/>
      <c r="AM180" s="137"/>
      <c r="AN180" s="137"/>
      <c r="AO180" s="36">
        <f t="shared" si="31"/>
        <v>0</v>
      </c>
      <c r="AP180" s="10"/>
      <c r="AQ180" s="10"/>
      <c r="AR180" s="10"/>
      <c r="AS180" s="10"/>
      <c r="AT180" s="10"/>
      <c r="AU180" s="10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</row>
    <row r="181" spans="1:68" s="9" customFormat="1" ht="13" hidden="1">
      <c r="A181" s="1"/>
      <c r="B181" s="1"/>
      <c r="C181" s="1"/>
      <c r="D181" s="44"/>
      <c r="E181" s="160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137"/>
      <c r="AD181" s="137"/>
      <c r="AE181" s="137"/>
      <c r="AF181" s="137"/>
      <c r="AG181" s="137"/>
      <c r="AH181" s="137"/>
      <c r="AI181" s="137"/>
      <c r="AJ181" s="137"/>
      <c r="AK181" s="137"/>
      <c r="AL181" s="137"/>
      <c r="AM181" s="137"/>
      <c r="AN181" s="137"/>
      <c r="AO181" s="36">
        <f t="shared" si="31"/>
        <v>0</v>
      </c>
      <c r="AP181" s="10"/>
      <c r="AQ181" s="10"/>
      <c r="AR181" s="10"/>
      <c r="AS181" s="10"/>
      <c r="AT181" s="10"/>
      <c r="AU181" s="10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</row>
    <row r="182" spans="1:68" s="9" customFormat="1" ht="13" hidden="1">
      <c r="A182" s="1"/>
      <c r="B182" s="1"/>
      <c r="C182" s="1"/>
      <c r="D182" s="44"/>
      <c r="E182" s="160"/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137"/>
      <c r="AD182" s="137"/>
      <c r="AE182" s="137"/>
      <c r="AF182" s="137"/>
      <c r="AG182" s="137"/>
      <c r="AH182" s="137"/>
      <c r="AI182" s="137"/>
      <c r="AJ182" s="137"/>
      <c r="AK182" s="137"/>
      <c r="AL182" s="137"/>
      <c r="AM182" s="137"/>
      <c r="AN182" s="137"/>
      <c r="AO182" s="36">
        <f t="shared" si="31"/>
        <v>0</v>
      </c>
      <c r="AP182" s="10"/>
      <c r="AQ182" s="10"/>
      <c r="AR182" s="10"/>
      <c r="AS182" s="10"/>
      <c r="AT182" s="10"/>
      <c r="AU182" s="10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</row>
    <row r="183" spans="1:68" s="9" customFormat="1" ht="13" hidden="1">
      <c r="A183" s="1"/>
      <c r="B183" s="1"/>
      <c r="C183" s="1"/>
      <c r="D183" s="44"/>
      <c r="E183" s="160"/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137"/>
      <c r="AD183" s="137"/>
      <c r="AE183" s="137"/>
      <c r="AF183" s="137"/>
      <c r="AG183" s="137"/>
      <c r="AH183" s="137"/>
      <c r="AI183" s="137"/>
      <c r="AJ183" s="137"/>
      <c r="AK183" s="137"/>
      <c r="AL183" s="137"/>
      <c r="AM183" s="137"/>
      <c r="AN183" s="137"/>
      <c r="AO183" s="36">
        <f t="shared" si="31"/>
        <v>0</v>
      </c>
      <c r="AP183" s="10"/>
      <c r="AQ183" s="10"/>
      <c r="AR183" s="10"/>
      <c r="AS183" s="10"/>
      <c r="AT183" s="10"/>
      <c r="AU183" s="10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</row>
    <row r="184" spans="1:68" s="9" customFormat="1" ht="13" hidden="1">
      <c r="A184" s="1"/>
      <c r="B184" s="1"/>
      <c r="C184" s="1"/>
      <c r="D184" s="44"/>
      <c r="E184" s="160"/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137"/>
      <c r="AD184" s="137"/>
      <c r="AE184" s="137"/>
      <c r="AF184" s="137"/>
      <c r="AG184" s="137"/>
      <c r="AH184" s="137"/>
      <c r="AI184" s="137"/>
      <c r="AJ184" s="137"/>
      <c r="AK184" s="137"/>
      <c r="AL184" s="137"/>
      <c r="AM184" s="137"/>
      <c r="AN184" s="137"/>
      <c r="AO184" s="36">
        <f t="shared" si="31"/>
        <v>0</v>
      </c>
      <c r="AP184" s="10"/>
      <c r="AQ184" s="10"/>
      <c r="AR184" s="10"/>
      <c r="AS184" s="10"/>
      <c r="AT184" s="10"/>
      <c r="AU184" s="10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</row>
    <row r="185" spans="1:68" s="9" customFormat="1" ht="13" hidden="1">
      <c r="A185" s="1"/>
      <c r="B185" s="1"/>
      <c r="C185" s="1"/>
      <c r="D185" s="44"/>
      <c r="E185" s="160"/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137"/>
      <c r="AD185" s="137"/>
      <c r="AE185" s="137"/>
      <c r="AF185" s="137"/>
      <c r="AG185" s="137"/>
      <c r="AH185" s="137"/>
      <c r="AI185" s="137"/>
      <c r="AJ185" s="137"/>
      <c r="AK185" s="137"/>
      <c r="AL185" s="137"/>
      <c r="AM185" s="137"/>
      <c r="AN185" s="137"/>
      <c r="AO185" s="36">
        <f t="shared" si="31"/>
        <v>0</v>
      </c>
      <c r="AP185" s="10"/>
      <c r="AQ185" s="10"/>
      <c r="AR185" s="10"/>
      <c r="AS185" s="10"/>
      <c r="AT185" s="10"/>
      <c r="AU185" s="10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</row>
    <row r="186" spans="1:68" s="9" customFormat="1" ht="13" hidden="1">
      <c r="A186" s="1"/>
      <c r="B186" s="1"/>
      <c r="C186" s="1"/>
      <c r="D186" s="44"/>
      <c r="E186" s="160"/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137"/>
      <c r="AD186" s="137"/>
      <c r="AE186" s="137"/>
      <c r="AF186" s="137"/>
      <c r="AG186" s="137"/>
      <c r="AH186" s="137"/>
      <c r="AI186" s="137"/>
      <c r="AJ186" s="137"/>
      <c r="AK186" s="137"/>
      <c r="AL186" s="137"/>
      <c r="AM186" s="137"/>
      <c r="AN186" s="137"/>
      <c r="AO186" s="36">
        <f t="shared" si="31"/>
        <v>0</v>
      </c>
      <c r="AP186" s="10"/>
      <c r="AQ186" s="10"/>
      <c r="AR186" s="10"/>
      <c r="AS186" s="10"/>
      <c r="AT186" s="10"/>
      <c r="AU186" s="10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</row>
    <row r="187" spans="1:68" s="9" customFormat="1" ht="13" hidden="1">
      <c r="A187" s="1"/>
      <c r="B187" s="1"/>
      <c r="C187" s="1"/>
      <c r="D187" s="44"/>
      <c r="E187" s="160"/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137"/>
      <c r="AD187" s="137"/>
      <c r="AE187" s="137"/>
      <c r="AF187" s="137"/>
      <c r="AG187" s="137"/>
      <c r="AH187" s="137"/>
      <c r="AI187" s="137"/>
      <c r="AJ187" s="137"/>
      <c r="AK187" s="137"/>
      <c r="AL187" s="137"/>
      <c r="AM187" s="137"/>
      <c r="AN187" s="137"/>
      <c r="AO187" s="36">
        <f t="shared" si="31"/>
        <v>0</v>
      </c>
      <c r="AP187" s="10"/>
      <c r="AQ187" s="10"/>
      <c r="AR187" s="10"/>
      <c r="AS187" s="10"/>
      <c r="AT187" s="10"/>
      <c r="AU187" s="10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</row>
    <row r="188" spans="1:68" s="9" customFormat="1" ht="13" hidden="1">
      <c r="A188" s="1"/>
      <c r="B188" s="1"/>
      <c r="C188" s="1"/>
      <c r="D188" s="44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137"/>
      <c r="AD188" s="137"/>
      <c r="AE188" s="137"/>
      <c r="AF188" s="137"/>
      <c r="AG188" s="137"/>
      <c r="AH188" s="137"/>
      <c r="AI188" s="137"/>
      <c r="AJ188" s="137"/>
      <c r="AK188" s="137"/>
      <c r="AL188" s="137"/>
      <c r="AM188" s="137"/>
      <c r="AN188" s="137"/>
      <c r="AO188" s="36">
        <f t="shared" si="31"/>
        <v>0</v>
      </c>
      <c r="AP188" s="10"/>
      <c r="AQ188" s="10"/>
      <c r="AR188" s="10"/>
      <c r="AS188" s="10"/>
      <c r="AT188" s="10"/>
      <c r="AU188" s="10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</row>
    <row r="189" spans="1:68" s="9" customFormat="1" ht="13" hidden="1">
      <c r="A189" s="1"/>
      <c r="B189" s="1"/>
      <c r="C189" s="1"/>
      <c r="D189" s="44"/>
      <c r="E189" s="160"/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137"/>
      <c r="AD189" s="137"/>
      <c r="AE189" s="137"/>
      <c r="AF189" s="137"/>
      <c r="AG189" s="137"/>
      <c r="AH189" s="137"/>
      <c r="AI189" s="137"/>
      <c r="AJ189" s="137"/>
      <c r="AK189" s="137"/>
      <c r="AL189" s="137"/>
      <c r="AM189" s="137"/>
      <c r="AN189" s="137"/>
      <c r="AO189" s="36">
        <f t="shared" si="31"/>
        <v>0</v>
      </c>
      <c r="AP189" s="10"/>
      <c r="AQ189" s="10"/>
      <c r="AR189" s="10"/>
      <c r="AS189" s="10"/>
      <c r="AT189" s="10"/>
      <c r="AU189" s="10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</row>
    <row r="190" spans="1:68" s="9" customFormat="1" ht="13" hidden="1">
      <c r="A190" s="1"/>
      <c r="B190" s="1"/>
      <c r="C190" s="1"/>
      <c r="D190" s="44"/>
      <c r="E190" s="160"/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137"/>
      <c r="AD190" s="137"/>
      <c r="AE190" s="137"/>
      <c r="AF190" s="137"/>
      <c r="AG190" s="137"/>
      <c r="AH190" s="137"/>
      <c r="AI190" s="137"/>
      <c r="AJ190" s="137"/>
      <c r="AK190" s="137"/>
      <c r="AL190" s="137"/>
      <c r="AM190" s="137"/>
      <c r="AN190" s="137"/>
      <c r="AO190" s="36">
        <f t="shared" si="31"/>
        <v>0</v>
      </c>
      <c r="AP190" s="10"/>
      <c r="AQ190" s="10"/>
      <c r="AR190" s="10"/>
      <c r="AS190" s="10"/>
      <c r="AT190" s="10"/>
      <c r="AU190" s="10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</row>
    <row r="191" spans="1:68" s="9" customFormat="1" ht="13" hidden="1">
      <c r="A191" s="1"/>
      <c r="B191" s="1"/>
      <c r="C191" s="1"/>
      <c r="D191" s="44"/>
      <c r="E191" s="160"/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137"/>
      <c r="AD191" s="137"/>
      <c r="AE191" s="137"/>
      <c r="AF191" s="137"/>
      <c r="AG191" s="137"/>
      <c r="AH191" s="137"/>
      <c r="AI191" s="137"/>
      <c r="AJ191" s="137"/>
      <c r="AK191" s="137"/>
      <c r="AL191" s="137"/>
      <c r="AM191" s="137"/>
      <c r="AN191" s="137"/>
      <c r="AO191" s="36">
        <f t="shared" si="31"/>
        <v>0</v>
      </c>
      <c r="AP191" s="10"/>
      <c r="AQ191" s="10"/>
      <c r="AR191" s="10"/>
      <c r="AS191" s="10"/>
      <c r="AT191" s="10"/>
      <c r="AU191" s="10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</row>
    <row r="192" spans="1:68" s="9" customFormat="1" ht="13" hidden="1">
      <c r="A192" s="1"/>
      <c r="B192" s="1"/>
      <c r="C192" s="1"/>
      <c r="D192" s="44"/>
      <c r="E192" s="160"/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137"/>
      <c r="AD192" s="137"/>
      <c r="AE192" s="137"/>
      <c r="AF192" s="137"/>
      <c r="AG192" s="137"/>
      <c r="AH192" s="137"/>
      <c r="AI192" s="137"/>
      <c r="AJ192" s="137"/>
      <c r="AK192" s="137"/>
      <c r="AL192" s="137"/>
      <c r="AM192" s="137"/>
      <c r="AN192" s="137"/>
      <c r="AO192" s="36">
        <f t="shared" si="31"/>
        <v>0</v>
      </c>
      <c r="AP192" s="10"/>
      <c r="AQ192" s="10"/>
      <c r="AR192" s="10"/>
      <c r="AS192" s="10"/>
      <c r="AT192" s="10"/>
      <c r="AU192" s="10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</row>
    <row r="193" spans="1:68" s="9" customFormat="1" ht="13" hidden="1">
      <c r="A193" s="1"/>
      <c r="B193" s="1"/>
      <c r="C193" s="1"/>
      <c r="D193" s="44"/>
      <c r="E193" s="160"/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137"/>
      <c r="AD193" s="137"/>
      <c r="AE193" s="137"/>
      <c r="AF193" s="137"/>
      <c r="AG193" s="137"/>
      <c r="AH193" s="137"/>
      <c r="AI193" s="137"/>
      <c r="AJ193" s="137"/>
      <c r="AK193" s="137"/>
      <c r="AL193" s="137"/>
      <c r="AM193" s="137"/>
      <c r="AN193" s="137"/>
      <c r="AO193" s="36">
        <f t="shared" si="31"/>
        <v>0</v>
      </c>
      <c r="AP193" s="10"/>
      <c r="AQ193" s="10"/>
      <c r="AR193" s="10"/>
      <c r="AS193" s="10"/>
      <c r="AT193" s="10"/>
      <c r="AU193" s="10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</row>
    <row r="194" spans="1:68" s="9" customFormat="1" ht="13" hidden="1">
      <c r="A194" s="1"/>
      <c r="B194" s="1"/>
      <c r="C194" s="1"/>
      <c r="D194" s="44"/>
      <c r="E194" s="160"/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137"/>
      <c r="AD194" s="137"/>
      <c r="AE194" s="137"/>
      <c r="AF194" s="137"/>
      <c r="AG194" s="137"/>
      <c r="AH194" s="137"/>
      <c r="AI194" s="137"/>
      <c r="AJ194" s="137"/>
      <c r="AK194" s="137"/>
      <c r="AL194" s="137"/>
      <c r="AM194" s="137"/>
      <c r="AN194" s="137"/>
      <c r="AO194" s="36">
        <f t="shared" si="31"/>
        <v>0</v>
      </c>
      <c r="AP194" s="10"/>
      <c r="AQ194" s="10"/>
      <c r="AR194" s="10"/>
      <c r="AS194" s="10"/>
      <c r="AT194" s="10"/>
      <c r="AU194" s="10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</row>
    <row r="195" spans="1:68" s="9" customFormat="1" ht="13" hidden="1">
      <c r="A195" s="1"/>
      <c r="B195" s="1"/>
      <c r="C195" s="1"/>
      <c r="D195" s="44"/>
      <c r="E195" s="160"/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137"/>
      <c r="AD195" s="137"/>
      <c r="AE195" s="137"/>
      <c r="AF195" s="137"/>
      <c r="AG195" s="137"/>
      <c r="AH195" s="137"/>
      <c r="AI195" s="137"/>
      <c r="AJ195" s="137"/>
      <c r="AK195" s="137"/>
      <c r="AL195" s="137"/>
      <c r="AM195" s="137"/>
      <c r="AN195" s="137"/>
      <c r="AO195" s="36">
        <f t="shared" si="31"/>
        <v>0</v>
      </c>
      <c r="AP195" s="10"/>
      <c r="AQ195" s="10"/>
      <c r="AR195" s="10"/>
      <c r="AS195" s="10"/>
      <c r="AT195" s="10"/>
      <c r="AU195" s="10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</row>
    <row r="196" spans="1:68" s="9" customFormat="1" ht="13" hidden="1">
      <c r="A196" s="1"/>
      <c r="B196" s="1"/>
      <c r="C196" s="1"/>
      <c r="D196" s="44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137"/>
      <c r="AD196" s="137"/>
      <c r="AE196" s="137"/>
      <c r="AF196" s="137"/>
      <c r="AG196" s="137"/>
      <c r="AH196" s="137"/>
      <c r="AI196" s="137"/>
      <c r="AJ196" s="137"/>
      <c r="AK196" s="137"/>
      <c r="AL196" s="137"/>
      <c r="AM196" s="137"/>
      <c r="AN196" s="137"/>
      <c r="AO196" s="36">
        <f t="shared" si="31"/>
        <v>0</v>
      </c>
      <c r="AP196" s="10"/>
      <c r="AQ196" s="10"/>
      <c r="AR196" s="10"/>
      <c r="AS196" s="10"/>
      <c r="AT196" s="10"/>
      <c r="AU196" s="10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</row>
    <row r="197" spans="1:68" s="9" customFormat="1" ht="13" hidden="1">
      <c r="A197" s="1"/>
      <c r="B197" s="1"/>
      <c r="C197" s="1"/>
      <c r="D197" s="44"/>
      <c r="E197" s="160"/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137"/>
      <c r="AD197" s="137"/>
      <c r="AE197" s="137"/>
      <c r="AF197" s="137"/>
      <c r="AG197" s="137"/>
      <c r="AH197" s="137"/>
      <c r="AI197" s="137"/>
      <c r="AJ197" s="137"/>
      <c r="AK197" s="137"/>
      <c r="AL197" s="137"/>
      <c r="AM197" s="137"/>
      <c r="AN197" s="137"/>
      <c r="AO197" s="36">
        <f t="shared" si="31"/>
        <v>0</v>
      </c>
      <c r="AP197" s="10"/>
      <c r="AQ197" s="10"/>
      <c r="AR197" s="10"/>
      <c r="AS197" s="10"/>
      <c r="AT197" s="10"/>
      <c r="AU197" s="10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</row>
    <row r="198" spans="1:68" s="9" customFormat="1" ht="13" hidden="1">
      <c r="A198" s="1"/>
      <c r="B198" s="1"/>
      <c r="C198" s="1"/>
      <c r="D198" s="44"/>
      <c r="E198" s="160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137"/>
      <c r="AD198" s="137"/>
      <c r="AE198" s="137"/>
      <c r="AF198" s="137"/>
      <c r="AG198" s="137"/>
      <c r="AH198" s="137"/>
      <c r="AI198" s="137"/>
      <c r="AJ198" s="137"/>
      <c r="AK198" s="137"/>
      <c r="AL198" s="137"/>
      <c r="AM198" s="137"/>
      <c r="AN198" s="137"/>
      <c r="AO198" s="36">
        <f t="shared" si="31"/>
        <v>0</v>
      </c>
      <c r="AP198" s="10"/>
      <c r="AQ198" s="10"/>
      <c r="AR198" s="10"/>
      <c r="AS198" s="10"/>
      <c r="AT198" s="10"/>
      <c r="AU198" s="10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</row>
    <row r="199" spans="1:68" s="9" customFormat="1" ht="13" hidden="1">
      <c r="A199" s="1"/>
      <c r="B199" s="1"/>
      <c r="C199" s="1"/>
      <c r="D199" s="44"/>
      <c r="E199" s="160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137"/>
      <c r="AD199" s="137"/>
      <c r="AE199" s="137"/>
      <c r="AF199" s="137"/>
      <c r="AG199" s="137"/>
      <c r="AH199" s="137"/>
      <c r="AI199" s="137"/>
      <c r="AJ199" s="137"/>
      <c r="AK199" s="137"/>
      <c r="AL199" s="137"/>
      <c r="AM199" s="137"/>
      <c r="AN199" s="137"/>
      <c r="AO199" s="36">
        <f t="shared" si="31"/>
        <v>0</v>
      </c>
      <c r="AP199" s="10"/>
      <c r="AQ199" s="10"/>
      <c r="AR199" s="10"/>
      <c r="AS199" s="10"/>
      <c r="AT199" s="10"/>
      <c r="AU199" s="10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</row>
    <row r="200" spans="1:68" s="9" customFormat="1" ht="13" hidden="1">
      <c r="A200" s="1"/>
      <c r="B200" s="1"/>
      <c r="C200" s="1"/>
      <c r="D200" s="44"/>
      <c r="E200" s="160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137"/>
      <c r="AD200" s="137"/>
      <c r="AE200" s="137"/>
      <c r="AF200" s="137"/>
      <c r="AG200" s="137"/>
      <c r="AH200" s="137"/>
      <c r="AI200" s="137"/>
      <c r="AJ200" s="137"/>
      <c r="AK200" s="137"/>
      <c r="AL200" s="137"/>
      <c r="AM200" s="137"/>
      <c r="AN200" s="137"/>
      <c r="AO200" s="36">
        <f t="shared" si="31"/>
        <v>0</v>
      </c>
      <c r="AP200" s="10"/>
      <c r="AQ200" s="10"/>
      <c r="AR200" s="10"/>
      <c r="AS200" s="10"/>
      <c r="AT200" s="10"/>
      <c r="AU200" s="10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</row>
    <row r="201" spans="1:68" s="9" customFormat="1" ht="13" hidden="1">
      <c r="A201" s="1"/>
      <c r="B201" s="1"/>
      <c r="C201" s="1"/>
      <c r="D201" s="44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137"/>
      <c r="AD201" s="137"/>
      <c r="AE201" s="137"/>
      <c r="AF201" s="137"/>
      <c r="AG201" s="137"/>
      <c r="AH201" s="137"/>
      <c r="AI201" s="137"/>
      <c r="AJ201" s="137"/>
      <c r="AK201" s="137"/>
      <c r="AL201" s="137"/>
      <c r="AM201" s="137"/>
      <c r="AN201" s="137"/>
      <c r="AO201" s="36">
        <f t="shared" si="31"/>
        <v>0</v>
      </c>
      <c r="AP201" s="10"/>
      <c r="AQ201" s="10"/>
      <c r="AR201" s="10"/>
      <c r="AS201" s="10"/>
      <c r="AT201" s="10"/>
      <c r="AU201" s="10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</row>
    <row r="202" spans="1:68" s="9" customFormat="1" ht="13" hidden="1">
      <c r="A202" s="1"/>
      <c r="B202" s="1"/>
      <c r="C202" s="1"/>
      <c r="D202" s="44"/>
      <c r="E202" s="160"/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137"/>
      <c r="AD202" s="137"/>
      <c r="AE202" s="137"/>
      <c r="AF202" s="137"/>
      <c r="AG202" s="137"/>
      <c r="AH202" s="137"/>
      <c r="AI202" s="137"/>
      <c r="AJ202" s="137"/>
      <c r="AK202" s="137"/>
      <c r="AL202" s="137"/>
      <c r="AM202" s="137"/>
      <c r="AN202" s="137"/>
      <c r="AO202" s="36">
        <f t="shared" si="31"/>
        <v>0</v>
      </c>
      <c r="AP202" s="10"/>
      <c r="AQ202" s="10"/>
      <c r="AR202" s="10"/>
      <c r="AS202" s="10"/>
      <c r="AT202" s="10"/>
      <c r="AU202" s="10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</row>
    <row r="203" spans="1:68" s="9" customFormat="1" ht="13" hidden="1">
      <c r="A203" s="1"/>
      <c r="B203" s="1"/>
      <c r="C203" s="1"/>
      <c r="D203" s="44"/>
      <c r="E203" s="160"/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137"/>
      <c r="AD203" s="137"/>
      <c r="AE203" s="137"/>
      <c r="AF203" s="137"/>
      <c r="AG203" s="137"/>
      <c r="AH203" s="137"/>
      <c r="AI203" s="137"/>
      <c r="AJ203" s="137"/>
      <c r="AK203" s="137"/>
      <c r="AL203" s="137"/>
      <c r="AM203" s="137"/>
      <c r="AN203" s="137"/>
      <c r="AO203" s="36">
        <f t="shared" si="31"/>
        <v>0</v>
      </c>
      <c r="AP203" s="10"/>
      <c r="AQ203" s="10"/>
      <c r="AR203" s="10"/>
      <c r="AS203" s="10"/>
      <c r="AT203" s="10"/>
      <c r="AU203" s="10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</row>
    <row r="204" spans="1:68" s="9" customFormat="1" ht="13" hidden="1">
      <c r="A204" s="1"/>
      <c r="B204" s="1"/>
      <c r="C204" s="1"/>
      <c r="D204" s="44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137"/>
      <c r="AD204" s="137"/>
      <c r="AE204" s="137"/>
      <c r="AF204" s="137"/>
      <c r="AG204" s="137"/>
      <c r="AH204" s="137"/>
      <c r="AI204" s="137"/>
      <c r="AJ204" s="137"/>
      <c r="AK204" s="137"/>
      <c r="AL204" s="137"/>
      <c r="AM204" s="137"/>
      <c r="AN204" s="137"/>
      <c r="AO204" s="36">
        <f t="shared" si="31"/>
        <v>0</v>
      </c>
      <c r="AP204" s="10"/>
      <c r="AQ204" s="10"/>
      <c r="AR204" s="10"/>
      <c r="AS204" s="10"/>
      <c r="AT204" s="10"/>
      <c r="AU204" s="10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</row>
    <row r="205" spans="1:68" s="9" customFormat="1" ht="13" hidden="1">
      <c r="A205" s="1"/>
      <c r="B205" s="1"/>
      <c r="C205" s="1"/>
      <c r="D205" s="44"/>
      <c r="E205" s="160"/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137"/>
      <c r="AD205" s="137"/>
      <c r="AE205" s="137"/>
      <c r="AF205" s="137"/>
      <c r="AG205" s="137"/>
      <c r="AH205" s="137"/>
      <c r="AI205" s="137"/>
      <c r="AJ205" s="137"/>
      <c r="AK205" s="137"/>
      <c r="AL205" s="137"/>
      <c r="AM205" s="137"/>
      <c r="AN205" s="137"/>
      <c r="AO205" s="36">
        <f t="shared" si="31"/>
        <v>0</v>
      </c>
      <c r="AP205" s="10"/>
      <c r="AQ205" s="10"/>
      <c r="AR205" s="10"/>
      <c r="AS205" s="10"/>
      <c r="AT205" s="10"/>
      <c r="AU205" s="10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</row>
    <row r="206" spans="1:68" s="9" customFormat="1" ht="13" hidden="1">
      <c r="A206" s="1"/>
      <c r="B206" s="1"/>
      <c r="C206" s="1"/>
      <c r="D206" s="44"/>
      <c r="E206" s="160"/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137"/>
      <c r="AD206" s="137"/>
      <c r="AE206" s="137"/>
      <c r="AF206" s="137"/>
      <c r="AG206" s="137"/>
      <c r="AH206" s="137"/>
      <c r="AI206" s="137"/>
      <c r="AJ206" s="137"/>
      <c r="AK206" s="137"/>
      <c r="AL206" s="137"/>
      <c r="AM206" s="137"/>
      <c r="AN206" s="137"/>
      <c r="AO206" s="36">
        <f t="shared" si="31"/>
        <v>0</v>
      </c>
      <c r="AP206" s="10"/>
      <c r="AQ206" s="10"/>
      <c r="AR206" s="10"/>
      <c r="AS206" s="10"/>
      <c r="AT206" s="10"/>
      <c r="AU206" s="10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</row>
    <row r="207" spans="1:68" s="9" customFormat="1" ht="13" hidden="1">
      <c r="A207" s="1"/>
      <c r="B207" s="1"/>
      <c r="C207" s="1"/>
      <c r="D207" s="44"/>
      <c r="E207" s="160"/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137"/>
      <c r="AD207" s="137"/>
      <c r="AE207" s="137"/>
      <c r="AF207" s="137"/>
      <c r="AG207" s="137"/>
      <c r="AH207" s="137"/>
      <c r="AI207" s="137"/>
      <c r="AJ207" s="137"/>
      <c r="AK207" s="137"/>
      <c r="AL207" s="137"/>
      <c r="AM207" s="137"/>
      <c r="AN207" s="137"/>
      <c r="AO207" s="36">
        <f t="shared" si="31"/>
        <v>0</v>
      </c>
      <c r="AP207" s="10"/>
      <c r="AQ207" s="10"/>
      <c r="AR207" s="10"/>
      <c r="AS207" s="10"/>
      <c r="AT207" s="10"/>
      <c r="AU207" s="10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</row>
    <row r="208" spans="1:68" s="9" customFormat="1" ht="13" hidden="1">
      <c r="A208" s="1"/>
      <c r="B208" s="1"/>
      <c r="C208" s="1"/>
      <c r="D208" s="44"/>
      <c r="E208" s="160"/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137"/>
      <c r="AD208" s="137"/>
      <c r="AE208" s="137"/>
      <c r="AF208" s="137"/>
      <c r="AG208" s="137"/>
      <c r="AH208" s="137"/>
      <c r="AI208" s="137"/>
      <c r="AJ208" s="137"/>
      <c r="AK208" s="137"/>
      <c r="AL208" s="137"/>
      <c r="AM208" s="137"/>
      <c r="AN208" s="137"/>
      <c r="AO208" s="36">
        <f t="shared" si="31"/>
        <v>0</v>
      </c>
      <c r="AP208" s="10"/>
      <c r="AQ208" s="10"/>
      <c r="AR208" s="10"/>
      <c r="AS208" s="10"/>
      <c r="AT208" s="10"/>
      <c r="AU208" s="10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</row>
    <row r="209" spans="1:68" s="9" customFormat="1" ht="13" hidden="1">
      <c r="A209" s="1"/>
      <c r="B209" s="1"/>
      <c r="C209" s="1"/>
      <c r="D209" s="44"/>
      <c r="E209" s="160"/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137"/>
      <c r="AD209" s="137"/>
      <c r="AE209" s="137"/>
      <c r="AF209" s="137"/>
      <c r="AG209" s="137"/>
      <c r="AH209" s="137"/>
      <c r="AI209" s="137"/>
      <c r="AJ209" s="137"/>
      <c r="AK209" s="137"/>
      <c r="AL209" s="137"/>
      <c r="AM209" s="137"/>
      <c r="AN209" s="137"/>
      <c r="AO209" s="36">
        <f t="shared" si="31"/>
        <v>0</v>
      </c>
      <c r="AP209" s="10"/>
      <c r="AQ209" s="10"/>
      <c r="AR209" s="10"/>
      <c r="AS209" s="10"/>
      <c r="AT209" s="10"/>
      <c r="AU209" s="10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</row>
    <row r="210" spans="1:68" s="9" customFormat="1" ht="13" hidden="1">
      <c r="A210" s="1"/>
      <c r="B210" s="1"/>
      <c r="C210" s="1"/>
      <c r="D210" s="44"/>
      <c r="E210" s="160"/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137"/>
      <c r="AD210" s="137"/>
      <c r="AE210" s="137"/>
      <c r="AF210" s="137"/>
      <c r="AG210" s="137"/>
      <c r="AH210" s="137"/>
      <c r="AI210" s="137"/>
      <c r="AJ210" s="137"/>
      <c r="AK210" s="137"/>
      <c r="AL210" s="137"/>
      <c r="AM210" s="137"/>
      <c r="AN210" s="137"/>
      <c r="AO210" s="36">
        <f t="shared" si="31"/>
        <v>0</v>
      </c>
      <c r="AP210" s="10"/>
      <c r="AQ210" s="10"/>
      <c r="AR210" s="10"/>
      <c r="AS210" s="10"/>
      <c r="AT210" s="10"/>
      <c r="AU210" s="10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</row>
    <row r="211" spans="1:68" s="9" customFormat="1" ht="13" hidden="1">
      <c r="A211" s="1"/>
      <c r="B211" s="1"/>
      <c r="C211" s="1"/>
      <c r="D211" s="44"/>
      <c r="E211" s="160"/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137"/>
      <c r="AD211" s="137"/>
      <c r="AE211" s="137"/>
      <c r="AF211" s="137"/>
      <c r="AG211" s="137"/>
      <c r="AH211" s="137"/>
      <c r="AI211" s="137"/>
      <c r="AJ211" s="137"/>
      <c r="AK211" s="137"/>
      <c r="AL211" s="137"/>
      <c r="AM211" s="137"/>
      <c r="AN211" s="137"/>
      <c r="AO211" s="36">
        <f t="shared" si="31"/>
        <v>0</v>
      </c>
      <c r="AP211" s="10"/>
      <c r="AQ211" s="10"/>
      <c r="AR211" s="10"/>
      <c r="AS211" s="10"/>
      <c r="AT211" s="10"/>
      <c r="AU211" s="10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</row>
    <row r="212" spans="1:68" s="9" customFormat="1" ht="13" hidden="1">
      <c r="A212" s="1"/>
      <c r="B212" s="1"/>
      <c r="C212" s="1"/>
      <c r="D212" s="44"/>
      <c r="E212" s="160"/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  <c r="AC212" s="137"/>
      <c r="AD212" s="137"/>
      <c r="AE212" s="137"/>
      <c r="AF212" s="137"/>
      <c r="AG212" s="137"/>
      <c r="AH212" s="137"/>
      <c r="AI212" s="137"/>
      <c r="AJ212" s="137"/>
      <c r="AK212" s="137"/>
      <c r="AL212" s="137"/>
      <c r="AM212" s="137"/>
      <c r="AN212" s="137"/>
      <c r="AO212" s="36">
        <f t="shared" si="31"/>
        <v>0</v>
      </c>
      <c r="AP212" s="10"/>
      <c r="AQ212" s="10"/>
      <c r="AR212" s="10"/>
      <c r="AS212" s="10"/>
      <c r="AT212" s="10"/>
      <c r="AU212" s="10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</row>
    <row r="213" spans="1:68" s="9" customFormat="1" ht="13" hidden="1">
      <c r="A213" s="1"/>
      <c r="B213" s="1"/>
      <c r="C213" s="1"/>
      <c r="D213" s="44"/>
      <c r="E213" s="160"/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44"/>
      <c r="R213" s="44"/>
      <c r="S213" s="44"/>
      <c r="T213" s="44"/>
      <c r="U213" s="44"/>
      <c r="V213" s="44"/>
      <c r="W213" s="44"/>
      <c r="X213" s="44"/>
      <c r="Y213" s="44"/>
      <c r="Z213" s="44"/>
      <c r="AA213" s="44"/>
      <c r="AB213" s="44"/>
      <c r="AC213" s="137"/>
      <c r="AD213" s="137"/>
      <c r="AE213" s="137"/>
      <c r="AF213" s="137"/>
      <c r="AG213" s="137"/>
      <c r="AH213" s="137"/>
      <c r="AI213" s="137"/>
      <c r="AJ213" s="137"/>
      <c r="AK213" s="137"/>
      <c r="AL213" s="137"/>
      <c r="AM213" s="137"/>
      <c r="AN213" s="137"/>
      <c r="AO213" s="36">
        <f t="shared" si="31"/>
        <v>0</v>
      </c>
      <c r="AP213" s="10"/>
      <c r="AQ213" s="10"/>
      <c r="AR213" s="10"/>
      <c r="AS213" s="10"/>
      <c r="AT213" s="10"/>
      <c r="AU213" s="10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</row>
    <row r="214" spans="1:68" s="9" customFormat="1" ht="13" hidden="1">
      <c r="A214" s="1"/>
      <c r="B214" s="1"/>
      <c r="C214" s="1"/>
      <c r="D214" s="44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44"/>
      <c r="AB214" s="44"/>
      <c r="AC214" s="137"/>
      <c r="AD214" s="137"/>
      <c r="AE214" s="137"/>
      <c r="AF214" s="137"/>
      <c r="AG214" s="137"/>
      <c r="AH214" s="137"/>
      <c r="AI214" s="137"/>
      <c r="AJ214" s="137"/>
      <c r="AK214" s="137"/>
      <c r="AL214" s="137"/>
      <c r="AM214" s="137"/>
      <c r="AN214" s="137"/>
      <c r="AO214" s="36">
        <f t="shared" si="31"/>
        <v>0</v>
      </c>
      <c r="AP214" s="10"/>
      <c r="AQ214" s="10"/>
      <c r="AR214" s="10"/>
      <c r="AS214" s="10"/>
      <c r="AT214" s="10"/>
      <c r="AU214" s="10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</row>
    <row r="215" spans="1:68" s="9" customFormat="1" ht="13" hidden="1">
      <c r="A215" s="1"/>
      <c r="B215" s="1"/>
      <c r="C215" s="1"/>
      <c r="D215" s="44"/>
      <c r="E215" s="160"/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  <c r="AB215" s="44"/>
      <c r="AC215" s="137"/>
      <c r="AD215" s="137"/>
      <c r="AE215" s="137"/>
      <c r="AF215" s="137"/>
      <c r="AG215" s="137"/>
      <c r="AH215" s="137"/>
      <c r="AI215" s="137"/>
      <c r="AJ215" s="137"/>
      <c r="AK215" s="137"/>
      <c r="AL215" s="137"/>
      <c r="AM215" s="137"/>
      <c r="AN215" s="137"/>
      <c r="AO215" s="36">
        <f t="shared" si="31"/>
        <v>0</v>
      </c>
      <c r="AP215" s="10"/>
      <c r="AQ215" s="10"/>
      <c r="AR215" s="10"/>
      <c r="AS215" s="10"/>
      <c r="AT215" s="10"/>
      <c r="AU215" s="10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</row>
    <row r="216" spans="1:68" s="9" customFormat="1" ht="13" hidden="1">
      <c r="A216" s="1"/>
      <c r="B216" s="1"/>
      <c r="C216" s="1"/>
      <c r="D216" s="44"/>
      <c r="E216" s="160"/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  <c r="AB216" s="44"/>
      <c r="AC216" s="137"/>
      <c r="AD216" s="137"/>
      <c r="AE216" s="137"/>
      <c r="AF216" s="137"/>
      <c r="AG216" s="137"/>
      <c r="AH216" s="137"/>
      <c r="AI216" s="137"/>
      <c r="AJ216" s="137"/>
      <c r="AK216" s="137"/>
      <c r="AL216" s="137"/>
      <c r="AM216" s="137"/>
      <c r="AN216" s="137"/>
      <c r="AO216" s="36">
        <f t="shared" si="31"/>
        <v>0</v>
      </c>
      <c r="AP216" s="10"/>
      <c r="AQ216" s="10"/>
      <c r="AR216" s="10"/>
      <c r="AS216" s="10"/>
      <c r="AT216" s="10"/>
      <c r="AU216" s="10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</row>
    <row r="217" spans="1:68" s="9" customFormat="1" ht="13" hidden="1">
      <c r="A217" s="1"/>
      <c r="B217" s="1"/>
      <c r="C217" s="1"/>
      <c r="D217" s="44"/>
      <c r="E217" s="160"/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44"/>
      <c r="R217" s="44"/>
      <c r="S217" s="44"/>
      <c r="T217" s="44"/>
      <c r="U217" s="44"/>
      <c r="V217" s="44"/>
      <c r="W217" s="44"/>
      <c r="X217" s="44"/>
      <c r="Y217" s="44"/>
      <c r="Z217" s="44"/>
      <c r="AA217" s="44"/>
      <c r="AB217" s="44"/>
      <c r="AC217" s="137"/>
      <c r="AD217" s="137"/>
      <c r="AE217" s="137"/>
      <c r="AF217" s="137"/>
      <c r="AG217" s="137"/>
      <c r="AH217" s="137"/>
      <c r="AI217" s="137"/>
      <c r="AJ217" s="137"/>
      <c r="AK217" s="137"/>
      <c r="AL217" s="137"/>
      <c r="AM217" s="137"/>
      <c r="AN217" s="137"/>
      <c r="AO217" s="36">
        <f t="shared" si="31"/>
        <v>0</v>
      </c>
      <c r="AP217" s="10"/>
      <c r="AQ217" s="10"/>
      <c r="AR217" s="10"/>
      <c r="AS217" s="10"/>
      <c r="AT217" s="10"/>
      <c r="AU217" s="10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</row>
    <row r="218" spans="1:68" s="9" customFormat="1" ht="13" hidden="1">
      <c r="A218" s="1"/>
      <c r="B218" s="1"/>
      <c r="C218" s="1"/>
      <c r="D218" s="44"/>
      <c r="E218" s="160"/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44"/>
      <c r="R218" s="44"/>
      <c r="S218" s="44"/>
      <c r="T218" s="44"/>
      <c r="U218" s="44"/>
      <c r="V218" s="44"/>
      <c r="W218" s="44"/>
      <c r="X218" s="44"/>
      <c r="Y218" s="44"/>
      <c r="Z218" s="44"/>
      <c r="AA218" s="44"/>
      <c r="AB218" s="44"/>
      <c r="AC218" s="137"/>
      <c r="AD218" s="137"/>
      <c r="AE218" s="137"/>
      <c r="AF218" s="137"/>
      <c r="AG218" s="137"/>
      <c r="AH218" s="137"/>
      <c r="AI218" s="137"/>
      <c r="AJ218" s="137"/>
      <c r="AK218" s="137"/>
      <c r="AL218" s="137"/>
      <c r="AM218" s="137"/>
      <c r="AN218" s="137"/>
      <c r="AO218" s="36">
        <f t="shared" si="31"/>
        <v>0</v>
      </c>
      <c r="AP218" s="10"/>
      <c r="AQ218" s="10"/>
      <c r="AR218" s="10"/>
      <c r="AS218" s="10"/>
      <c r="AT218" s="10"/>
      <c r="AU218" s="10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</row>
    <row r="219" spans="1:68" s="9" customFormat="1" ht="13" hidden="1">
      <c r="A219" s="1"/>
      <c r="B219" s="1"/>
      <c r="C219" s="1"/>
      <c r="D219" s="44"/>
      <c r="E219" s="160"/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/>
      <c r="AB219" s="44"/>
      <c r="AC219" s="137"/>
      <c r="AD219" s="137"/>
      <c r="AE219" s="137"/>
      <c r="AF219" s="137"/>
      <c r="AG219" s="137"/>
      <c r="AH219" s="137"/>
      <c r="AI219" s="137"/>
      <c r="AJ219" s="137"/>
      <c r="AK219" s="137"/>
      <c r="AL219" s="137"/>
      <c r="AM219" s="137"/>
      <c r="AN219" s="137"/>
      <c r="AO219" s="36">
        <f t="shared" si="31"/>
        <v>0</v>
      </c>
      <c r="AP219" s="10"/>
      <c r="AQ219" s="10"/>
      <c r="AR219" s="10"/>
      <c r="AS219" s="10"/>
      <c r="AT219" s="10"/>
      <c r="AU219" s="10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</row>
    <row r="220" spans="1:68" s="9" customFormat="1" ht="13" hidden="1">
      <c r="A220" s="1"/>
      <c r="B220" s="1"/>
      <c r="C220" s="1"/>
      <c r="D220" s="44"/>
      <c r="E220" s="160"/>
      <c r="F220" s="160"/>
      <c r="G220" s="160"/>
      <c r="H220" s="160"/>
      <c r="I220" s="160"/>
      <c r="J220" s="160"/>
      <c r="K220" s="160"/>
      <c r="L220" s="160"/>
      <c r="M220" s="160"/>
      <c r="N220" s="160"/>
      <c r="O220" s="160"/>
      <c r="P220" s="160"/>
      <c r="Q220" s="44"/>
      <c r="R220" s="44"/>
      <c r="S220" s="44"/>
      <c r="T220" s="44"/>
      <c r="U220" s="44"/>
      <c r="V220" s="44"/>
      <c r="W220" s="44"/>
      <c r="X220" s="44"/>
      <c r="Y220" s="44"/>
      <c r="Z220" s="44"/>
      <c r="AA220" s="44"/>
      <c r="AB220" s="44"/>
      <c r="AC220" s="137"/>
      <c r="AD220" s="137"/>
      <c r="AE220" s="137"/>
      <c r="AF220" s="137"/>
      <c r="AG220" s="137"/>
      <c r="AH220" s="137"/>
      <c r="AI220" s="137"/>
      <c r="AJ220" s="137"/>
      <c r="AK220" s="137"/>
      <c r="AL220" s="137"/>
      <c r="AM220" s="137"/>
      <c r="AN220" s="137"/>
      <c r="AO220" s="36">
        <f t="shared" si="31"/>
        <v>0</v>
      </c>
      <c r="AP220" s="10"/>
      <c r="AQ220" s="10"/>
      <c r="AR220" s="10"/>
      <c r="AS220" s="10"/>
      <c r="AT220" s="10"/>
      <c r="AU220" s="10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</row>
    <row r="221" spans="1:68" s="9" customFormat="1" ht="13" hidden="1">
      <c r="A221" s="1"/>
      <c r="B221" s="1"/>
      <c r="C221" s="1"/>
      <c r="D221" s="44"/>
      <c r="E221" s="160"/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  <c r="AB221" s="44"/>
      <c r="AC221" s="137"/>
      <c r="AD221" s="137"/>
      <c r="AE221" s="137"/>
      <c r="AF221" s="137"/>
      <c r="AG221" s="137"/>
      <c r="AH221" s="137"/>
      <c r="AI221" s="137"/>
      <c r="AJ221" s="137"/>
      <c r="AK221" s="137"/>
      <c r="AL221" s="137"/>
      <c r="AM221" s="137"/>
      <c r="AN221" s="137"/>
      <c r="AO221" s="36">
        <f t="shared" si="31"/>
        <v>0</v>
      </c>
      <c r="AP221" s="10"/>
      <c r="AQ221" s="10"/>
      <c r="AR221" s="10"/>
      <c r="AS221" s="10"/>
      <c r="AT221" s="10"/>
      <c r="AU221" s="10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</row>
    <row r="222" spans="1:68" s="9" customFormat="1" ht="13" hidden="1">
      <c r="A222" s="1"/>
      <c r="B222" s="1"/>
      <c r="C222" s="1"/>
      <c r="D222" s="44"/>
      <c r="E222" s="160"/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44"/>
      <c r="R222" s="44"/>
      <c r="S222" s="44"/>
      <c r="T222" s="44"/>
      <c r="U222" s="44"/>
      <c r="V222" s="44"/>
      <c r="W222" s="44"/>
      <c r="X222" s="44"/>
      <c r="Y222" s="44"/>
      <c r="Z222" s="44"/>
      <c r="AA222" s="44"/>
      <c r="AB222" s="44"/>
      <c r="AC222" s="137"/>
      <c r="AD222" s="137"/>
      <c r="AE222" s="137"/>
      <c r="AF222" s="137"/>
      <c r="AG222" s="137"/>
      <c r="AH222" s="137"/>
      <c r="AI222" s="137"/>
      <c r="AJ222" s="137"/>
      <c r="AK222" s="137"/>
      <c r="AL222" s="137"/>
      <c r="AM222" s="137"/>
      <c r="AN222" s="137"/>
      <c r="AO222" s="36">
        <f t="shared" si="31"/>
        <v>0</v>
      </c>
      <c r="AP222" s="10"/>
      <c r="AQ222" s="10"/>
      <c r="AR222" s="10"/>
      <c r="AS222" s="10"/>
      <c r="AT222" s="10"/>
      <c r="AU222" s="10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</row>
    <row r="223" spans="1:68" s="9" customFormat="1" ht="13" hidden="1">
      <c r="A223" s="1"/>
      <c r="B223" s="1"/>
      <c r="C223" s="1"/>
      <c r="D223" s="44"/>
      <c r="E223" s="160"/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44"/>
      <c r="R223" s="44"/>
      <c r="S223" s="44"/>
      <c r="T223" s="44"/>
      <c r="U223" s="44"/>
      <c r="V223" s="44"/>
      <c r="W223" s="44"/>
      <c r="X223" s="44"/>
      <c r="Y223" s="44"/>
      <c r="Z223" s="44"/>
      <c r="AA223" s="44"/>
      <c r="AB223" s="44"/>
      <c r="AC223" s="137"/>
      <c r="AD223" s="137"/>
      <c r="AE223" s="137"/>
      <c r="AF223" s="137"/>
      <c r="AG223" s="137"/>
      <c r="AH223" s="137"/>
      <c r="AI223" s="137"/>
      <c r="AJ223" s="137"/>
      <c r="AK223" s="137"/>
      <c r="AL223" s="137"/>
      <c r="AM223" s="137"/>
      <c r="AN223" s="137"/>
      <c r="AO223" s="36">
        <f t="shared" si="31"/>
        <v>0</v>
      </c>
      <c r="AP223" s="10"/>
      <c r="AQ223" s="10"/>
      <c r="AR223" s="10"/>
      <c r="AS223" s="10"/>
      <c r="AT223" s="10"/>
      <c r="AU223" s="10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</row>
    <row r="224" spans="1:68" s="9" customFormat="1" ht="13" hidden="1">
      <c r="A224" s="1"/>
      <c r="B224" s="1"/>
      <c r="C224" s="1"/>
      <c r="D224" s="44"/>
      <c r="E224" s="160"/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44"/>
      <c r="R224" s="44"/>
      <c r="S224" s="44"/>
      <c r="T224" s="44"/>
      <c r="U224" s="44"/>
      <c r="V224" s="44"/>
      <c r="W224" s="44"/>
      <c r="X224" s="44"/>
      <c r="Y224" s="44"/>
      <c r="Z224" s="44"/>
      <c r="AA224" s="44"/>
      <c r="AB224" s="44"/>
      <c r="AC224" s="137"/>
      <c r="AD224" s="137"/>
      <c r="AE224" s="137"/>
      <c r="AF224" s="137"/>
      <c r="AG224" s="137"/>
      <c r="AH224" s="137"/>
      <c r="AI224" s="137"/>
      <c r="AJ224" s="137"/>
      <c r="AK224" s="137"/>
      <c r="AL224" s="137"/>
      <c r="AM224" s="137"/>
      <c r="AN224" s="137"/>
      <c r="AO224" s="36">
        <f t="shared" si="31"/>
        <v>0</v>
      </c>
      <c r="AP224" s="10"/>
      <c r="AQ224" s="10"/>
      <c r="AR224" s="10"/>
      <c r="AS224" s="10"/>
      <c r="AT224" s="10"/>
      <c r="AU224" s="10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</row>
    <row r="225" spans="1:68" s="9" customFormat="1" ht="13" hidden="1">
      <c r="A225" s="1"/>
      <c r="B225" s="1"/>
      <c r="C225" s="1"/>
      <c r="D225" s="44"/>
      <c r="E225" s="160"/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44"/>
      <c r="R225" s="44"/>
      <c r="S225" s="44"/>
      <c r="T225" s="44"/>
      <c r="U225" s="44"/>
      <c r="V225" s="44"/>
      <c r="W225" s="44"/>
      <c r="X225" s="44"/>
      <c r="Y225" s="44"/>
      <c r="Z225" s="44"/>
      <c r="AA225" s="44"/>
      <c r="AB225" s="44"/>
      <c r="AC225" s="137"/>
      <c r="AD225" s="137"/>
      <c r="AE225" s="137"/>
      <c r="AF225" s="137"/>
      <c r="AG225" s="137"/>
      <c r="AH225" s="137"/>
      <c r="AI225" s="137"/>
      <c r="AJ225" s="137"/>
      <c r="AK225" s="137"/>
      <c r="AL225" s="137"/>
      <c r="AM225" s="137"/>
      <c r="AN225" s="137"/>
      <c r="AO225" s="36">
        <f t="shared" si="31"/>
        <v>0</v>
      </c>
      <c r="AP225" s="10"/>
      <c r="AQ225" s="10"/>
      <c r="AR225" s="10"/>
      <c r="AS225" s="10"/>
      <c r="AT225" s="10"/>
      <c r="AU225" s="10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</row>
    <row r="226" spans="1:68" s="9" customFormat="1" ht="13" hidden="1">
      <c r="A226" s="1"/>
      <c r="B226" s="1"/>
      <c r="C226" s="1"/>
      <c r="D226" s="44"/>
      <c r="E226" s="160"/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44"/>
      <c r="R226" s="44"/>
      <c r="S226" s="44"/>
      <c r="T226" s="44"/>
      <c r="U226" s="44"/>
      <c r="V226" s="44"/>
      <c r="W226" s="44"/>
      <c r="X226" s="44"/>
      <c r="Y226" s="44"/>
      <c r="Z226" s="44"/>
      <c r="AA226" s="44"/>
      <c r="AB226" s="44"/>
      <c r="AC226" s="137"/>
      <c r="AD226" s="137"/>
      <c r="AE226" s="137"/>
      <c r="AF226" s="137"/>
      <c r="AG226" s="137"/>
      <c r="AH226" s="137"/>
      <c r="AI226" s="137"/>
      <c r="AJ226" s="137"/>
      <c r="AK226" s="137"/>
      <c r="AL226" s="137"/>
      <c r="AM226" s="137"/>
      <c r="AN226" s="137"/>
      <c r="AO226" s="36">
        <f t="shared" si="31"/>
        <v>0</v>
      </c>
      <c r="AP226" s="10"/>
      <c r="AQ226" s="10"/>
      <c r="AR226" s="10"/>
      <c r="AS226" s="10"/>
      <c r="AT226" s="10"/>
      <c r="AU226" s="10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</row>
    <row r="227" spans="1:68" s="9" customFormat="1" ht="13" hidden="1">
      <c r="A227" s="1"/>
      <c r="B227" s="1"/>
      <c r="C227" s="1"/>
      <c r="D227" s="44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44"/>
      <c r="AB227" s="44"/>
      <c r="AC227" s="137"/>
      <c r="AD227" s="137"/>
      <c r="AE227" s="137"/>
      <c r="AF227" s="137"/>
      <c r="AG227" s="137"/>
      <c r="AH227" s="137"/>
      <c r="AI227" s="137"/>
      <c r="AJ227" s="137"/>
      <c r="AK227" s="137"/>
      <c r="AL227" s="137"/>
      <c r="AM227" s="137"/>
      <c r="AN227" s="137"/>
      <c r="AO227" s="36">
        <f t="shared" si="31"/>
        <v>0</v>
      </c>
      <c r="AP227" s="10"/>
      <c r="AQ227" s="10"/>
      <c r="AR227" s="10"/>
      <c r="AS227" s="10"/>
      <c r="AT227" s="10"/>
      <c r="AU227" s="10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</row>
    <row r="228" spans="1:68" s="9" customFormat="1" ht="13" hidden="1">
      <c r="A228" s="1"/>
      <c r="B228" s="1"/>
      <c r="C228" s="1"/>
      <c r="D228" s="44"/>
      <c r="E228" s="160"/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44"/>
      <c r="R228" s="44"/>
      <c r="S228" s="44"/>
      <c r="T228" s="44"/>
      <c r="U228" s="44"/>
      <c r="V228" s="44"/>
      <c r="W228" s="44"/>
      <c r="X228" s="44"/>
      <c r="Y228" s="44"/>
      <c r="Z228" s="44"/>
      <c r="AA228" s="44"/>
      <c r="AB228" s="44"/>
      <c r="AC228" s="137"/>
      <c r="AD228" s="137"/>
      <c r="AE228" s="137"/>
      <c r="AF228" s="137"/>
      <c r="AG228" s="137"/>
      <c r="AH228" s="137"/>
      <c r="AI228" s="137"/>
      <c r="AJ228" s="137"/>
      <c r="AK228" s="137"/>
      <c r="AL228" s="137"/>
      <c r="AM228" s="137"/>
      <c r="AN228" s="137"/>
      <c r="AO228" s="36">
        <f t="shared" si="31"/>
        <v>0</v>
      </c>
      <c r="AP228" s="10"/>
      <c r="AQ228" s="10"/>
      <c r="AR228" s="10"/>
      <c r="AS228" s="10"/>
      <c r="AT228" s="10"/>
      <c r="AU228" s="10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</row>
    <row r="229" spans="1:68" s="9" customFormat="1" ht="13" hidden="1">
      <c r="A229" s="1"/>
      <c r="B229" s="1"/>
      <c r="C229" s="1"/>
      <c r="D229" s="44"/>
      <c r="E229" s="160"/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44"/>
      <c r="R229" s="44"/>
      <c r="S229" s="44"/>
      <c r="T229" s="44"/>
      <c r="U229" s="44"/>
      <c r="V229" s="44"/>
      <c r="W229" s="44"/>
      <c r="X229" s="44"/>
      <c r="Y229" s="44"/>
      <c r="Z229" s="44"/>
      <c r="AA229" s="44"/>
      <c r="AB229" s="44"/>
      <c r="AC229" s="137"/>
      <c r="AD229" s="137"/>
      <c r="AE229" s="137"/>
      <c r="AF229" s="137"/>
      <c r="AG229" s="137"/>
      <c r="AH229" s="137"/>
      <c r="AI229" s="137"/>
      <c r="AJ229" s="137"/>
      <c r="AK229" s="137"/>
      <c r="AL229" s="137"/>
      <c r="AM229" s="137"/>
      <c r="AN229" s="137"/>
      <c r="AO229" s="36">
        <f t="shared" si="31"/>
        <v>0</v>
      </c>
      <c r="AP229" s="10"/>
      <c r="AQ229" s="10"/>
      <c r="AR229" s="10"/>
      <c r="AS229" s="10"/>
      <c r="AT229" s="10"/>
      <c r="AU229" s="10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</row>
    <row r="230" spans="1:68" s="9" customFormat="1" ht="13" hidden="1">
      <c r="A230" s="1"/>
      <c r="B230" s="1"/>
      <c r="C230" s="1"/>
      <c r="D230" s="44"/>
      <c r="E230" s="160"/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44"/>
      <c r="R230" s="44"/>
      <c r="S230" s="44"/>
      <c r="T230" s="44"/>
      <c r="U230" s="44"/>
      <c r="V230" s="44"/>
      <c r="W230" s="44"/>
      <c r="X230" s="44"/>
      <c r="Y230" s="44"/>
      <c r="Z230" s="44"/>
      <c r="AA230" s="44"/>
      <c r="AB230" s="44"/>
      <c r="AC230" s="137"/>
      <c r="AD230" s="137"/>
      <c r="AE230" s="137"/>
      <c r="AF230" s="137"/>
      <c r="AG230" s="137"/>
      <c r="AH230" s="137"/>
      <c r="AI230" s="137"/>
      <c r="AJ230" s="137"/>
      <c r="AK230" s="137"/>
      <c r="AL230" s="137"/>
      <c r="AM230" s="137"/>
      <c r="AN230" s="137"/>
      <c r="AO230" s="36">
        <f t="shared" si="31"/>
        <v>0</v>
      </c>
      <c r="AP230" s="10"/>
      <c r="AQ230" s="10"/>
      <c r="AR230" s="10"/>
      <c r="AS230" s="10"/>
      <c r="AT230" s="10"/>
      <c r="AU230" s="10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</row>
    <row r="231" spans="1:68" s="9" customFormat="1" ht="13" hidden="1">
      <c r="A231" s="1"/>
      <c r="B231" s="1"/>
      <c r="C231" s="1"/>
      <c r="D231" s="44"/>
      <c r="E231" s="160"/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44"/>
      <c r="R231" s="44"/>
      <c r="S231" s="44"/>
      <c r="T231" s="44"/>
      <c r="U231" s="44"/>
      <c r="V231" s="44"/>
      <c r="W231" s="44"/>
      <c r="X231" s="44"/>
      <c r="Y231" s="44"/>
      <c r="Z231" s="44"/>
      <c r="AA231" s="44"/>
      <c r="AB231" s="44"/>
      <c r="AC231" s="137"/>
      <c r="AD231" s="137"/>
      <c r="AE231" s="137"/>
      <c r="AF231" s="137"/>
      <c r="AG231" s="137"/>
      <c r="AH231" s="137"/>
      <c r="AI231" s="137"/>
      <c r="AJ231" s="137"/>
      <c r="AK231" s="137"/>
      <c r="AL231" s="137"/>
      <c r="AM231" s="137"/>
      <c r="AN231" s="137"/>
      <c r="AO231" s="36">
        <f t="shared" si="31"/>
        <v>0</v>
      </c>
      <c r="AP231" s="10"/>
      <c r="AQ231" s="10"/>
      <c r="AR231" s="10"/>
      <c r="AS231" s="10"/>
      <c r="AT231" s="10"/>
      <c r="AU231" s="10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</row>
    <row r="232" spans="1:68" s="9" customFormat="1" ht="13" hidden="1">
      <c r="A232" s="1"/>
      <c r="B232" s="1"/>
      <c r="C232" s="1"/>
      <c r="D232" s="44"/>
      <c r="E232" s="160"/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44"/>
      <c r="R232" s="44"/>
      <c r="S232" s="44"/>
      <c r="T232" s="44"/>
      <c r="U232" s="44"/>
      <c r="V232" s="44"/>
      <c r="W232" s="44"/>
      <c r="X232" s="44"/>
      <c r="Y232" s="44"/>
      <c r="Z232" s="44"/>
      <c r="AA232" s="44"/>
      <c r="AB232" s="44"/>
      <c r="AC232" s="137"/>
      <c r="AD232" s="137"/>
      <c r="AE232" s="137"/>
      <c r="AF232" s="137"/>
      <c r="AG232" s="137"/>
      <c r="AH232" s="137"/>
      <c r="AI232" s="137"/>
      <c r="AJ232" s="137"/>
      <c r="AK232" s="137"/>
      <c r="AL232" s="137"/>
      <c r="AM232" s="137"/>
      <c r="AN232" s="137"/>
      <c r="AO232" s="36">
        <f t="shared" ref="AO232:AO295" si="32">+AN232</f>
        <v>0</v>
      </c>
      <c r="AP232" s="10"/>
      <c r="AQ232" s="10"/>
      <c r="AR232" s="10"/>
      <c r="AS232" s="10"/>
      <c r="AT232" s="10"/>
      <c r="AU232" s="10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</row>
    <row r="233" spans="1:68" s="9" customFormat="1" ht="13" hidden="1">
      <c r="A233" s="1"/>
      <c r="B233" s="1"/>
      <c r="C233" s="1"/>
      <c r="D233" s="44"/>
      <c r="E233" s="160"/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137"/>
      <c r="AD233" s="137"/>
      <c r="AE233" s="137"/>
      <c r="AF233" s="137"/>
      <c r="AG233" s="137"/>
      <c r="AH233" s="137"/>
      <c r="AI233" s="137"/>
      <c r="AJ233" s="137"/>
      <c r="AK233" s="137"/>
      <c r="AL233" s="137"/>
      <c r="AM233" s="137"/>
      <c r="AN233" s="137"/>
      <c r="AO233" s="36">
        <f t="shared" si="32"/>
        <v>0</v>
      </c>
      <c r="AP233" s="10"/>
      <c r="AQ233" s="10"/>
      <c r="AR233" s="10"/>
      <c r="AS233" s="10"/>
      <c r="AT233" s="10"/>
      <c r="AU233" s="10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</row>
    <row r="234" spans="1:68" s="9" customFormat="1" ht="13" hidden="1">
      <c r="A234" s="1"/>
      <c r="B234" s="1"/>
      <c r="C234" s="1"/>
      <c r="D234" s="44"/>
      <c r="E234" s="160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44"/>
      <c r="R234" s="44"/>
      <c r="S234" s="44"/>
      <c r="T234" s="44"/>
      <c r="U234" s="44"/>
      <c r="V234" s="44"/>
      <c r="W234" s="44"/>
      <c r="X234" s="44"/>
      <c r="Y234" s="44"/>
      <c r="Z234" s="44"/>
      <c r="AA234" s="44"/>
      <c r="AB234" s="44"/>
      <c r="AC234" s="137"/>
      <c r="AD234" s="137"/>
      <c r="AE234" s="137"/>
      <c r="AF234" s="137"/>
      <c r="AG234" s="137"/>
      <c r="AH234" s="137"/>
      <c r="AI234" s="137"/>
      <c r="AJ234" s="137"/>
      <c r="AK234" s="137"/>
      <c r="AL234" s="137"/>
      <c r="AM234" s="137"/>
      <c r="AN234" s="137"/>
      <c r="AO234" s="36">
        <f t="shared" si="32"/>
        <v>0</v>
      </c>
      <c r="AP234" s="10"/>
      <c r="AQ234" s="10"/>
      <c r="AR234" s="10"/>
      <c r="AS234" s="10"/>
      <c r="AT234" s="10"/>
      <c r="AU234" s="10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</row>
    <row r="235" spans="1:68" s="9" customFormat="1" ht="13" hidden="1">
      <c r="A235" s="1"/>
      <c r="B235" s="1"/>
      <c r="C235" s="1"/>
      <c r="D235" s="44"/>
      <c r="E235" s="160"/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44"/>
      <c r="R235" s="44"/>
      <c r="S235" s="44"/>
      <c r="T235" s="44"/>
      <c r="U235" s="44"/>
      <c r="V235" s="44"/>
      <c r="W235" s="44"/>
      <c r="X235" s="44"/>
      <c r="Y235" s="44"/>
      <c r="Z235" s="44"/>
      <c r="AA235" s="44"/>
      <c r="AB235" s="44"/>
      <c r="AC235" s="137"/>
      <c r="AD235" s="137"/>
      <c r="AE235" s="137"/>
      <c r="AF235" s="137"/>
      <c r="AG235" s="137"/>
      <c r="AH235" s="137"/>
      <c r="AI235" s="137"/>
      <c r="AJ235" s="137"/>
      <c r="AK235" s="137"/>
      <c r="AL235" s="137"/>
      <c r="AM235" s="137"/>
      <c r="AN235" s="137"/>
      <c r="AO235" s="36">
        <f t="shared" si="32"/>
        <v>0</v>
      </c>
      <c r="AP235" s="10"/>
      <c r="AQ235" s="10"/>
      <c r="AR235" s="10"/>
      <c r="AS235" s="10"/>
      <c r="AT235" s="10"/>
      <c r="AU235" s="10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</row>
    <row r="236" spans="1:68" s="9" customFormat="1" ht="13" hidden="1">
      <c r="A236" s="1"/>
      <c r="B236" s="1"/>
      <c r="C236" s="1"/>
      <c r="D236" s="44"/>
      <c r="E236" s="160"/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  <c r="AB236" s="44"/>
      <c r="AC236" s="137"/>
      <c r="AD236" s="137"/>
      <c r="AE236" s="137"/>
      <c r="AF236" s="137"/>
      <c r="AG236" s="137"/>
      <c r="AH236" s="137"/>
      <c r="AI236" s="137"/>
      <c r="AJ236" s="137"/>
      <c r="AK236" s="137"/>
      <c r="AL236" s="137"/>
      <c r="AM236" s="137"/>
      <c r="AN236" s="137"/>
      <c r="AO236" s="36">
        <f t="shared" si="32"/>
        <v>0</v>
      </c>
      <c r="AP236" s="10"/>
      <c r="AQ236" s="10"/>
      <c r="AR236" s="10"/>
      <c r="AS236" s="10"/>
      <c r="AT236" s="10"/>
      <c r="AU236" s="10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</row>
    <row r="237" spans="1:68" s="9" customFormat="1" ht="13" hidden="1">
      <c r="A237" s="1"/>
      <c r="B237" s="1"/>
      <c r="C237" s="1"/>
      <c r="D237" s="44"/>
      <c r="E237" s="160"/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44"/>
      <c r="R237" s="44"/>
      <c r="S237" s="44"/>
      <c r="T237" s="44"/>
      <c r="U237" s="44"/>
      <c r="V237" s="44"/>
      <c r="W237" s="44"/>
      <c r="X237" s="44"/>
      <c r="Y237" s="44"/>
      <c r="Z237" s="44"/>
      <c r="AA237" s="44"/>
      <c r="AB237" s="44"/>
      <c r="AC237" s="137"/>
      <c r="AD237" s="137"/>
      <c r="AE237" s="137"/>
      <c r="AF237" s="137"/>
      <c r="AG237" s="137"/>
      <c r="AH237" s="137"/>
      <c r="AI237" s="137"/>
      <c r="AJ237" s="137"/>
      <c r="AK237" s="137"/>
      <c r="AL237" s="137"/>
      <c r="AM237" s="137"/>
      <c r="AN237" s="137"/>
      <c r="AO237" s="36">
        <f t="shared" si="32"/>
        <v>0</v>
      </c>
      <c r="AP237" s="10"/>
      <c r="AQ237" s="10"/>
      <c r="AR237" s="10"/>
      <c r="AS237" s="10"/>
      <c r="AT237" s="10"/>
      <c r="AU237" s="10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</row>
    <row r="238" spans="1:68" s="9" customFormat="1" ht="13" hidden="1">
      <c r="A238" s="1"/>
      <c r="B238" s="1"/>
      <c r="C238" s="1"/>
      <c r="D238" s="44"/>
      <c r="E238" s="160"/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44"/>
      <c r="R238" s="44"/>
      <c r="S238" s="44"/>
      <c r="T238" s="44"/>
      <c r="U238" s="44"/>
      <c r="V238" s="44"/>
      <c r="W238" s="44"/>
      <c r="X238" s="44"/>
      <c r="Y238" s="44"/>
      <c r="Z238" s="44"/>
      <c r="AA238" s="44"/>
      <c r="AB238" s="44"/>
      <c r="AC238" s="137"/>
      <c r="AD238" s="137"/>
      <c r="AE238" s="137"/>
      <c r="AF238" s="137"/>
      <c r="AG238" s="137"/>
      <c r="AH238" s="137"/>
      <c r="AI238" s="137"/>
      <c r="AJ238" s="137"/>
      <c r="AK238" s="137"/>
      <c r="AL238" s="137"/>
      <c r="AM238" s="137"/>
      <c r="AN238" s="137"/>
      <c r="AO238" s="36">
        <f t="shared" si="32"/>
        <v>0</v>
      </c>
      <c r="AP238" s="10"/>
      <c r="AQ238" s="10"/>
      <c r="AR238" s="10"/>
      <c r="AS238" s="10"/>
      <c r="AT238" s="10"/>
      <c r="AU238" s="10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</row>
    <row r="239" spans="1:68" s="9" customFormat="1" ht="13" hidden="1">
      <c r="A239" s="1"/>
      <c r="B239" s="1"/>
      <c r="C239" s="1"/>
      <c r="D239" s="44"/>
      <c r="E239" s="160"/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44"/>
      <c r="R239" s="44"/>
      <c r="S239" s="44"/>
      <c r="T239" s="44"/>
      <c r="U239" s="44"/>
      <c r="V239" s="44"/>
      <c r="W239" s="44"/>
      <c r="X239" s="44"/>
      <c r="Y239" s="44"/>
      <c r="Z239" s="44"/>
      <c r="AA239" s="44"/>
      <c r="AB239" s="44"/>
      <c r="AC239" s="137"/>
      <c r="AD239" s="137"/>
      <c r="AE239" s="137"/>
      <c r="AF239" s="137"/>
      <c r="AG239" s="137"/>
      <c r="AH239" s="137"/>
      <c r="AI239" s="137"/>
      <c r="AJ239" s="137"/>
      <c r="AK239" s="137"/>
      <c r="AL239" s="137"/>
      <c r="AM239" s="137"/>
      <c r="AN239" s="137"/>
      <c r="AO239" s="36">
        <f t="shared" si="32"/>
        <v>0</v>
      </c>
      <c r="AP239" s="10"/>
      <c r="AQ239" s="10"/>
      <c r="AR239" s="10"/>
      <c r="AS239" s="10"/>
      <c r="AT239" s="10"/>
      <c r="AU239" s="10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</row>
    <row r="240" spans="1:68" s="9" customFormat="1" ht="13" hidden="1">
      <c r="A240" s="1"/>
      <c r="B240" s="1"/>
      <c r="C240" s="1"/>
      <c r="D240" s="44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44"/>
      <c r="R240" s="44"/>
      <c r="S240" s="44"/>
      <c r="T240" s="44"/>
      <c r="U240" s="44"/>
      <c r="V240" s="44"/>
      <c r="W240" s="44"/>
      <c r="X240" s="44"/>
      <c r="Y240" s="44"/>
      <c r="Z240" s="44"/>
      <c r="AA240" s="44"/>
      <c r="AB240" s="44"/>
      <c r="AC240" s="137"/>
      <c r="AD240" s="137"/>
      <c r="AE240" s="137"/>
      <c r="AF240" s="137"/>
      <c r="AG240" s="137"/>
      <c r="AH240" s="137"/>
      <c r="AI240" s="137"/>
      <c r="AJ240" s="137"/>
      <c r="AK240" s="137"/>
      <c r="AL240" s="137"/>
      <c r="AM240" s="137"/>
      <c r="AN240" s="137"/>
      <c r="AO240" s="36">
        <f t="shared" si="32"/>
        <v>0</v>
      </c>
      <c r="AP240" s="10"/>
      <c r="AQ240" s="10"/>
      <c r="AR240" s="10"/>
      <c r="AS240" s="10"/>
      <c r="AT240" s="10"/>
      <c r="AU240" s="10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</row>
    <row r="241" spans="1:68" s="9" customFormat="1" ht="13" hidden="1">
      <c r="A241" s="1"/>
      <c r="B241" s="1"/>
      <c r="C241" s="1"/>
      <c r="D241" s="44"/>
      <c r="E241" s="160"/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44"/>
      <c r="R241" s="44"/>
      <c r="S241" s="44"/>
      <c r="T241" s="44"/>
      <c r="U241" s="44"/>
      <c r="V241" s="44"/>
      <c r="W241" s="44"/>
      <c r="X241" s="44"/>
      <c r="Y241" s="44"/>
      <c r="Z241" s="44"/>
      <c r="AA241" s="44"/>
      <c r="AB241" s="44"/>
      <c r="AC241" s="137"/>
      <c r="AD241" s="137"/>
      <c r="AE241" s="137"/>
      <c r="AF241" s="137"/>
      <c r="AG241" s="137"/>
      <c r="AH241" s="137"/>
      <c r="AI241" s="137"/>
      <c r="AJ241" s="137"/>
      <c r="AK241" s="137"/>
      <c r="AL241" s="137"/>
      <c r="AM241" s="137"/>
      <c r="AN241" s="137"/>
      <c r="AO241" s="36">
        <f t="shared" si="32"/>
        <v>0</v>
      </c>
      <c r="AP241" s="10"/>
      <c r="AQ241" s="10"/>
      <c r="AR241" s="10"/>
      <c r="AS241" s="10"/>
      <c r="AT241" s="10"/>
      <c r="AU241" s="10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</row>
    <row r="242" spans="1:68" s="9" customFormat="1" ht="13" hidden="1">
      <c r="A242" s="1"/>
      <c r="B242" s="1"/>
      <c r="C242" s="1"/>
      <c r="D242" s="44"/>
      <c r="E242" s="160"/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137"/>
      <c r="AD242" s="137"/>
      <c r="AE242" s="137"/>
      <c r="AF242" s="137"/>
      <c r="AG242" s="137"/>
      <c r="AH242" s="137"/>
      <c r="AI242" s="137"/>
      <c r="AJ242" s="137"/>
      <c r="AK242" s="137"/>
      <c r="AL242" s="137"/>
      <c r="AM242" s="137"/>
      <c r="AN242" s="137"/>
      <c r="AO242" s="36">
        <f t="shared" si="32"/>
        <v>0</v>
      </c>
      <c r="AP242" s="10"/>
      <c r="AQ242" s="10"/>
      <c r="AR242" s="10"/>
      <c r="AS242" s="10"/>
      <c r="AT242" s="10"/>
      <c r="AU242" s="10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/>
      <c r="BI242" s="8"/>
      <c r="BJ242" s="8"/>
      <c r="BK242" s="8"/>
      <c r="BL242" s="8"/>
      <c r="BM242" s="8"/>
      <c r="BN242" s="8"/>
      <c r="BO242" s="8"/>
      <c r="BP242" s="8"/>
    </row>
    <row r="243" spans="1:68" s="9" customFormat="1" ht="13" hidden="1">
      <c r="A243" s="1"/>
      <c r="B243" s="1"/>
      <c r="C243" s="1"/>
      <c r="D243" s="44"/>
      <c r="E243" s="160"/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44"/>
      <c r="R243" s="44"/>
      <c r="S243" s="44"/>
      <c r="T243" s="44"/>
      <c r="U243" s="44"/>
      <c r="V243" s="44"/>
      <c r="W243" s="44"/>
      <c r="X243" s="44"/>
      <c r="Y243" s="44"/>
      <c r="Z243" s="44"/>
      <c r="AA243" s="44"/>
      <c r="AB243" s="44"/>
      <c r="AC243" s="137"/>
      <c r="AD243" s="137"/>
      <c r="AE243" s="137"/>
      <c r="AF243" s="137"/>
      <c r="AG243" s="137"/>
      <c r="AH243" s="137"/>
      <c r="AI243" s="137"/>
      <c r="AJ243" s="137"/>
      <c r="AK243" s="137"/>
      <c r="AL243" s="137"/>
      <c r="AM243" s="137"/>
      <c r="AN243" s="137"/>
      <c r="AO243" s="36">
        <f t="shared" si="32"/>
        <v>0</v>
      </c>
      <c r="AP243" s="10"/>
      <c r="AQ243" s="10"/>
      <c r="AR243" s="10"/>
      <c r="AS243" s="10"/>
      <c r="AT243" s="10"/>
      <c r="AU243" s="10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/>
      <c r="BI243" s="8"/>
      <c r="BJ243" s="8"/>
      <c r="BK243" s="8"/>
      <c r="BL243" s="8"/>
      <c r="BM243" s="8"/>
      <c r="BN243" s="8"/>
      <c r="BO243" s="8"/>
      <c r="BP243" s="8"/>
    </row>
    <row r="244" spans="1:68" s="9" customFormat="1" ht="13" hidden="1">
      <c r="A244" s="1"/>
      <c r="B244" s="1"/>
      <c r="C244" s="1"/>
      <c r="D244" s="44"/>
      <c r="E244" s="160"/>
      <c r="F244" s="160"/>
      <c r="G244" s="160"/>
      <c r="H244" s="160"/>
      <c r="I244" s="160"/>
      <c r="J244" s="160"/>
      <c r="K244" s="160"/>
      <c r="L244" s="160"/>
      <c r="M244" s="160"/>
      <c r="N244" s="160"/>
      <c r="O244" s="160"/>
      <c r="P244" s="160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137"/>
      <c r="AD244" s="137"/>
      <c r="AE244" s="137"/>
      <c r="AF244" s="137"/>
      <c r="AG244" s="137"/>
      <c r="AH244" s="137"/>
      <c r="AI244" s="137"/>
      <c r="AJ244" s="137"/>
      <c r="AK244" s="137"/>
      <c r="AL244" s="137"/>
      <c r="AM244" s="137"/>
      <c r="AN244" s="137"/>
      <c r="AO244" s="36">
        <f t="shared" si="32"/>
        <v>0</v>
      </c>
      <c r="AP244" s="10"/>
      <c r="AQ244" s="10"/>
      <c r="AR244" s="10"/>
      <c r="AS244" s="10"/>
      <c r="AT244" s="10"/>
      <c r="AU244" s="10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/>
      <c r="BI244" s="8"/>
      <c r="BJ244" s="8"/>
      <c r="BK244" s="8"/>
      <c r="BL244" s="8"/>
      <c r="BM244" s="8"/>
      <c r="BN244" s="8"/>
      <c r="BO244" s="8"/>
      <c r="BP244" s="8"/>
    </row>
    <row r="245" spans="1:68" s="9" customFormat="1" ht="13" hidden="1">
      <c r="A245" s="1"/>
      <c r="B245" s="1"/>
      <c r="C245" s="1"/>
      <c r="D245" s="44"/>
      <c r="E245" s="160"/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44"/>
      <c r="R245" s="44"/>
      <c r="S245" s="44"/>
      <c r="T245" s="44"/>
      <c r="U245" s="44"/>
      <c r="V245" s="44"/>
      <c r="W245" s="44"/>
      <c r="X245" s="44"/>
      <c r="Y245" s="44"/>
      <c r="Z245" s="44"/>
      <c r="AA245" s="44"/>
      <c r="AB245" s="44"/>
      <c r="AC245" s="137"/>
      <c r="AD245" s="137"/>
      <c r="AE245" s="137"/>
      <c r="AF245" s="137"/>
      <c r="AG245" s="137"/>
      <c r="AH245" s="137"/>
      <c r="AI245" s="137"/>
      <c r="AJ245" s="137"/>
      <c r="AK245" s="137"/>
      <c r="AL245" s="137"/>
      <c r="AM245" s="137"/>
      <c r="AN245" s="137"/>
      <c r="AO245" s="36">
        <f t="shared" si="32"/>
        <v>0</v>
      </c>
      <c r="AP245" s="10"/>
      <c r="AQ245" s="10"/>
      <c r="AR245" s="10"/>
      <c r="AS245" s="10"/>
      <c r="AT245" s="10"/>
      <c r="AU245" s="10"/>
      <c r="AV245" s="8"/>
      <c r="AW245" s="8"/>
      <c r="AX245" s="8"/>
      <c r="AY245" s="8"/>
      <c r="AZ245" s="8"/>
      <c r="BA245" s="8"/>
      <c r="BB245" s="8"/>
      <c r="BC245" s="8"/>
      <c r="BD245" s="8"/>
      <c r="BE245" s="8"/>
      <c r="BF245" s="8"/>
      <c r="BG245" s="8"/>
      <c r="BH245" s="8"/>
      <c r="BI245" s="8"/>
      <c r="BJ245" s="8"/>
      <c r="BK245" s="8"/>
      <c r="BL245" s="8"/>
      <c r="BM245" s="8"/>
      <c r="BN245" s="8"/>
      <c r="BO245" s="8"/>
      <c r="BP245" s="8"/>
    </row>
    <row r="246" spans="1:68" s="9" customFormat="1" ht="13" hidden="1">
      <c r="A246" s="1"/>
      <c r="B246" s="1"/>
      <c r="C246" s="1"/>
      <c r="D246" s="44"/>
      <c r="E246" s="160"/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44"/>
      <c r="R246" s="44"/>
      <c r="S246" s="44"/>
      <c r="T246" s="44"/>
      <c r="U246" s="44"/>
      <c r="V246" s="44"/>
      <c r="W246" s="44"/>
      <c r="X246" s="44"/>
      <c r="Y246" s="44"/>
      <c r="Z246" s="44"/>
      <c r="AA246" s="44"/>
      <c r="AB246" s="44"/>
      <c r="AC246" s="137"/>
      <c r="AD246" s="137"/>
      <c r="AE246" s="137"/>
      <c r="AF246" s="137"/>
      <c r="AG246" s="137"/>
      <c r="AH246" s="137"/>
      <c r="AI246" s="137"/>
      <c r="AJ246" s="137"/>
      <c r="AK246" s="137"/>
      <c r="AL246" s="137"/>
      <c r="AM246" s="137"/>
      <c r="AN246" s="137"/>
      <c r="AO246" s="36">
        <f t="shared" si="32"/>
        <v>0</v>
      </c>
      <c r="AP246" s="10"/>
      <c r="AQ246" s="10"/>
      <c r="AR246" s="10"/>
      <c r="AS246" s="10"/>
      <c r="AT246" s="10"/>
      <c r="AU246" s="10"/>
      <c r="AV246" s="8"/>
      <c r="AW246" s="8"/>
      <c r="AX246" s="8"/>
      <c r="AY246" s="8"/>
      <c r="AZ246" s="8"/>
      <c r="BA246" s="8"/>
      <c r="BB246" s="8"/>
      <c r="BC246" s="8"/>
      <c r="BD246" s="8"/>
      <c r="BE246" s="8"/>
      <c r="BF246" s="8"/>
      <c r="BG246" s="8"/>
      <c r="BH246" s="8"/>
      <c r="BI246" s="8"/>
      <c r="BJ246" s="8"/>
      <c r="BK246" s="8"/>
      <c r="BL246" s="8"/>
      <c r="BM246" s="8"/>
      <c r="BN246" s="8"/>
      <c r="BO246" s="8"/>
      <c r="BP246" s="8"/>
    </row>
    <row r="247" spans="1:68" ht="13" hidden="1">
      <c r="AO247" s="36">
        <f t="shared" si="32"/>
        <v>0</v>
      </c>
      <c r="AP247" s="10"/>
    </row>
    <row r="248" spans="1:68" ht="13" hidden="1">
      <c r="AO248" s="36">
        <f t="shared" si="32"/>
        <v>0</v>
      </c>
      <c r="AP248" s="10"/>
    </row>
    <row r="249" spans="1:68" ht="13" hidden="1">
      <c r="AO249" s="36">
        <f t="shared" si="32"/>
        <v>0</v>
      </c>
      <c r="AP249" s="10"/>
    </row>
    <row r="250" spans="1:68" ht="13" hidden="1">
      <c r="AO250" s="36">
        <f t="shared" si="32"/>
        <v>0</v>
      </c>
      <c r="AP250" s="10"/>
    </row>
    <row r="251" spans="1:68" ht="13" hidden="1">
      <c r="AO251" s="36">
        <f t="shared" si="32"/>
        <v>0</v>
      </c>
      <c r="AP251" s="10"/>
    </row>
    <row r="252" spans="1:68" ht="13" hidden="1">
      <c r="AO252" s="36">
        <f t="shared" si="32"/>
        <v>0</v>
      </c>
      <c r="AP252" s="10"/>
    </row>
    <row r="253" spans="1:68" ht="13" hidden="1">
      <c r="AO253" s="36">
        <f t="shared" si="32"/>
        <v>0</v>
      </c>
      <c r="AP253" s="10"/>
    </row>
    <row r="254" spans="1:68" ht="13" hidden="1">
      <c r="AO254" s="36">
        <f t="shared" si="32"/>
        <v>0</v>
      </c>
      <c r="AP254" s="10"/>
    </row>
    <row r="255" spans="1:68" ht="13" hidden="1">
      <c r="AO255" s="36">
        <f t="shared" si="32"/>
        <v>0</v>
      </c>
      <c r="AP255" s="10"/>
    </row>
    <row r="256" spans="1:68" ht="13" hidden="1">
      <c r="AO256" s="36">
        <f t="shared" si="32"/>
        <v>0</v>
      </c>
      <c r="AP256" s="10"/>
    </row>
    <row r="257" spans="41:42" ht="13" hidden="1">
      <c r="AO257" s="36">
        <f t="shared" si="32"/>
        <v>0</v>
      </c>
      <c r="AP257" s="10"/>
    </row>
    <row r="258" spans="41:42" ht="13" hidden="1">
      <c r="AO258" s="36">
        <f t="shared" si="32"/>
        <v>0</v>
      </c>
      <c r="AP258" s="10"/>
    </row>
    <row r="259" spans="41:42" ht="13" hidden="1">
      <c r="AO259" s="36">
        <f t="shared" si="32"/>
        <v>0</v>
      </c>
      <c r="AP259" s="10"/>
    </row>
    <row r="260" spans="41:42" ht="13" hidden="1">
      <c r="AO260" s="36">
        <f t="shared" si="32"/>
        <v>0</v>
      </c>
      <c r="AP260" s="10"/>
    </row>
    <row r="261" spans="41:42" ht="13" hidden="1">
      <c r="AO261" s="36">
        <f t="shared" si="32"/>
        <v>0</v>
      </c>
      <c r="AP261" s="10"/>
    </row>
    <row r="262" spans="41:42" ht="13" hidden="1">
      <c r="AO262" s="36">
        <f t="shared" si="32"/>
        <v>0</v>
      </c>
      <c r="AP262" s="10"/>
    </row>
    <row r="263" spans="41:42" ht="13" hidden="1">
      <c r="AO263" s="36">
        <f t="shared" si="32"/>
        <v>0</v>
      </c>
      <c r="AP263" s="10"/>
    </row>
    <row r="264" spans="41:42" ht="13" hidden="1">
      <c r="AO264" s="36">
        <f t="shared" si="32"/>
        <v>0</v>
      </c>
      <c r="AP264" s="10"/>
    </row>
    <row r="265" spans="41:42" ht="13" hidden="1">
      <c r="AO265" s="36">
        <f t="shared" si="32"/>
        <v>0</v>
      </c>
      <c r="AP265" s="10"/>
    </row>
    <row r="266" spans="41:42" ht="13" hidden="1">
      <c r="AO266" s="36">
        <f t="shared" si="32"/>
        <v>0</v>
      </c>
      <c r="AP266" s="10"/>
    </row>
    <row r="267" spans="41:42" ht="13" hidden="1">
      <c r="AO267" s="36">
        <f t="shared" si="32"/>
        <v>0</v>
      </c>
      <c r="AP267" s="10"/>
    </row>
    <row r="268" spans="41:42" ht="13" hidden="1">
      <c r="AO268" s="36">
        <f t="shared" si="32"/>
        <v>0</v>
      </c>
      <c r="AP268" s="10"/>
    </row>
    <row r="269" spans="41:42" ht="13" hidden="1">
      <c r="AO269" s="36">
        <f t="shared" si="32"/>
        <v>0</v>
      </c>
      <c r="AP269" s="10"/>
    </row>
    <row r="270" spans="41:42" ht="13" hidden="1">
      <c r="AO270" s="36">
        <f t="shared" si="32"/>
        <v>0</v>
      </c>
      <c r="AP270" s="10"/>
    </row>
    <row r="271" spans="41:42" ht="13" hidden="1">
      <c r="AO271" s="36">
        <f t="shared" si="32"/>
        <v>0</v>
      </c>
      <c r="AP271" s="10"/>
    </row>
    <row r="272" spans="41:42" ht="13" hidden="1">
      <c r="AO272" s="36">
        <f t="shared" si="32"/>
        <v>0</v>
      </c>
      <c r="AP272" s="10"/>
    </row>
    <row r="273" spans="41:42" ht="13" hidden="1">
      <c r="AO273" s="36">
        <f t="shared" si="32"/>
        <v>0</v>
      </c>
      <c r="AP273" s="10"/>
    </row>
    <row r="274" spans="41:42" ht="13" hidden="1">
      <c r="AO274" s="36">
        <f t="shared" si="32"/>
        <v>0</v>
      </c>
      <c r="AP274" s="10"/>
    </row>
    <row r="275" spans="41:42" ht="13" hidden="1">
      <c r="AO275" s="36">
        <f t="shared" si="32"/>
        <v>0</v>
      </c>
      <c r="AP275" s="10"/>
    </row>
    <row r="276" spans="41:42" ht="13" hidden="1">
      <c r="AO276" s="36">
        <f t="shared" si="32"/>
        <v>0</v>
      </c>
      <c r="AP276" s="10"/>
    </row>
    <row r="277" spans="41:42" ht="13" hidden="1">
      <c r="AO277" s="36">
        <f t="shared" si="32"/>
        <v>0</v>
      </c>
      <c r="AP277" s="10"/>
    </row>
    <row r="278" spans="41:42" ht="13" hidden="1">
      <c r="AO278" s="36">
        <f t="shared" si="32"/>
        <v>0</v>
      </c>
      <c r="AP278" s="10"/>
    </row>
    <row r="279" spans="41:42" ht="13" hidden="1">
      <c r="AO279" s="36">
        <f t="shared" si="32"/>
        <v>0</v>
      </c>
      <c r="AP279" s="10"/>
    </row>
    <row r="280" spans="41:42" ht="13" hidden="1">
      <c r="AO280" s="36">
        <f t="shared" si="32"/>
        <v>0</v>
      </c>
      <c r="AP280" s="10"/>
    </row>
    <row r="281" spans="41:42" ht="13" hidden="1">
      <c r="AO281" s="36">
        <f t="shared" si="32"/>
        <v>0</v>
      </c>
      <c r="AP281" s="10"/>
    </row>
    <row r="282" spans="41:42" ht="13" hidden="1">
      <c r="AO282" s="36">
        <f t="shared" si="32"/>
        <v>0</v>
      </c>
      <c r="AP282" s="10"/>
    </row>
    <row r="283" spans="41:42" ht="13" hidden="1">
      <c r="AO283" s="36">
        <f t="shared" si="32"/>
        <v>0</v>
      </c>
      <c r="AP283" s="10"/>
    </row>
    <row r="284" spans="41:42" ht="13" hidden="1">
      <c r="AO284" s="36">
        <f t="shared" si="32"/>
        <v>0</v>
      </c>
      <c r="AP284" s="10"/>
    </row>
    <row r="285" spans="41:42" ht="13" hidden="1">
      <c r="AO285" s="36">
        <f t="shared" si="32"/>
        <v>0</v>
      </c>
      <c r="AP285" s="10"/>
    </row>
    <row r="286" spans="41:42" ht="13" hidden="1">
      <c r="AO286" s="36">
        <f t="shared" si="32"/>
        <v>0</v>
      </c>
      <c r="AP286" s="10"/>
    </row>
    <row r="287" spans="41:42" ht="13" hidden="1">
      <c r="AO287" s="36">
        <f t="shared" si="32"/>
        <v>0</v>
      </c>
      <c r="AP287" s="10"/>
    </row>
    <row r="288" spans="41:42" ht="13" hidden="1">
      <c r="AO288" s="36">
        <f t="shared" si="32"/>
        <v>0</v>
      </c>
      <c r="AP288" s="10"/>
    </row>
    <row r="289" spans="41:42" ht="13" hidden="1">
      <c r="AO289" s="36">
        <f t="shared" si="32"/>
        <v>0</v>
      </c>
      <c r="AP289" s="10"/>
    </row>
    <row r="290" spans="41:42" ht="13" hidden="1">
      <c r="AO290" s="36">
        <f t="shared" si="32"/>
        <v>0</v>
      </c>
      <c r="AP290" s="10"/>
    </row>
    <row r="291" spans="41:42" ht="13" hidden="1">
      <c r="AO291" s="36">
        <f t="shared" si="32"/>
        <v>0</v>
      </c>
      <c r="AP291" s="10"/>
    </row>
    <row r="292" spans="41:42" ht="13" hidden="1">
      <c r="AO292" s="36">
        <f t="shared" si="32"/>
        <v>0</v>
      </c>
      <c r="AP292" s="10"/>
    </row>
    <row r="293" spans="41:42" ht="13" hidden="1">
      <c r="AO293" s="36">
        <f t="shared" si="32"/>
        <v>0</v>
      </c>
      <c r="AP293" s="10"/>
    </row>
    <row r="294" spans="41:42" ht="13" hidden="1">
      <c r="AO294" s="36">
        <f t="shared" si="32"/>
        <v>0</v>
      </c>
      <c r="AP294" s="10"/>
    </row>
    <row r="295" spans="41:42" ht="13" hidden="1">
      <c r="AO295" s="36">
        <f t="shared" si="32"/>
        <v>0</v>
      </c>
      <c r="AP295" s="10"/>
    </row>
    <row r="296" spans="41:42" ht="13" hidden="1">
      <c r="AO296" s="36">
        <f t="shared" ref="AO296:AO350" si="33">+AN296</f>
        <v>0</v>
      </c>
      <c r="AP296" s="10"/>
    </row>
    <row r="297" spans="41:42" ht="13" hidden="1">
      <c r="AO297" s="36">
        <f t="shared" si="33"/>
        <v>0</v>
      </c>
      <c r="AP297" s="10"/>
    </row>
    <row r="298" spans="41:42" ht="13" hidden="1">
      <c r="AO298" s="36">
        <f t="shared" si="33"/>
        <v>0</v>
      </c>
      <c r="AP298" s="10"/>
    </row>
    <row r="299" spans="41:42" ht="13" hidden="1">
      <c r="AO299" s="36">
        <f t="shared" si="33"/>
        <v>0</v>
      </c>
      <c r="AP299" s="10"/>
    </row>
    <row r="300" spans="41:42" ht="13" hidden="1">
      <c r="AO300" s="36">
        <f t="shared" si="33"/>
        <v>0</v>
      </c>
      <c r="AP300" s="10"/>
    </row>
    <row r="301" spans="41:42" ht="13" hidden="1">
      <c r="AO301" s="36">
        <f t="shared" si="33"/>
        <v>0</v>
      </c>
      <c r="AP301" s="10"/>
    </row>
    <row r="302" spans="41:42" ht="13" hidden="1">
      <c r="AO302" s="36">
        <f t="shared" si="33"/>
        <v>0</v>
      </c>
      <c r="AP302" s="10"/>
    </row>
    <row r="303" spans="41:42" ht="13" hidden="1">
      <c r="AO303" s="36">
        <f t="shared" si="33"/>
        <v>0</v>
      </c>
      <c r="AP303" s="10"/>
    </row>
    <row r="304" spans="41:42" ht="13" hidden="1">
      <c r="AO304" s="36">
        <f t="shared" si="33"/>
        <v>0</v>
      </c>
      <c r="AP304" s="10"/>
    </row>
    <row r="305" spans="41:42" ht="13" hidden="1">
      <c r="AO305" s="36">
        <f t="shared" si="33"/>
        <v>0</v>
      </c>
      <c r="AP305" s="10"/>
    </row>
    <row r="306" spans="41:42" ht="13" hidden="1">
      <c r="AO306" s="36">
        <f t="shared" si="33"/>
        <v>0</v>
      </c>
      <c r="AP306" s="10"/>
    </row>
    <row r="307" spans="41:42" ht="13" hidden="1">
      <c r="AO307" s="36">
        <f t="shared" si="33"/>
        <v>0</v>
      </c>
      <c r="AP307" s="10"/>
    </row>
    <row r="308" spans="41:42" ht="13" hidden="1">
      <c r="AO308" s="36">
        <f t="shared" si="33"/>
        <v>0</v>
      </c>
      <c r="AP308" s="10"/>
    </row>
    <row r="309" spans="41:42" ht="13" hidden="1">
      <c r="AO309" s="36">
        <f t="shared" si="33"/>
        <v>0</v>
      </c>
      <c r="AP309" s="10"/>
    </row>
    <row r="310" spans="41:42" ht="13" hidden="1">
      <c r="AO310" s="36">
        <f t="shared" si="33"/>
        <v>0</v>
      </c>
      <c r="AP310" s="10"/>
    </row>
    <row r="311" spans="41:42" ht="13" hidden="1">
      <c r="AO311" s="36">
        <f t="shared" si="33"/>
        <v>0</v>
      </c>
      <c r="AP311" s="10"/>
    </row>
    <row r="312" spans="41:42" ht="13" hidden="1">
      <c r="AO312" s="36">
        <f t="shared" si="33"/>
        <v>0</v>
      </c>
      <c r="AP312" s="10"/>
    </row>
    <row r="313" spans="41:42" ht="13" hidden="1">
      <c r="AO313" s="36">
        <f t="shared" si="33"/>
        <v>0</v>
      </c>
      <c r="AP313" s="10"/>
    </row>
    <row r="314" spans="41:42" ht="13" hidden="1">
      <c r="AO314" s="36">
        <f t="shared" si="33"/>
        <v>0</v>
      </c>
      <c r="AP314" s="10"/>
    </row>
    <row r="315" spans="41:42" ht="13" hidden="1">
      <c r="AO315" s="36">
        <f t="shared" si="33"/>
        <v>0</v>
      </c>
      <c r="AP315" s="10"/>
    </row>
    <row r="316" spans="41:42" ht="13" hidden="1">
      <c r="AO316" s="36">
        <f t="shared" si="33"/>
        <v>0</v>
      </c>
      <c r="AP316" s="10"/>
    </row>
    <row r="317" spans="41:42" ht="13" hidden="1">
      <c r="AO317" s="36">
        <f t="shared" si="33"/>
        <v>0</v>
      </c>
      <c r="AP317" s="10"/>
    </row>
    <row r="318" spans="41:42" ht="13" hidden="1">
      <c r="AO318" s="36">
        <f t="shared" si="33"/>
        <v>0</v>
      </c>
      <c r="AP318" s="10"/>
    </row>
    <row r="319" spans="41:42" ht="13" hidden="1">
      <c r="AO319" s="36">
        <f t="shared" si="33"/>
        <v>0</v>
      </c>
      <c r="AP319" s="10"/>
    </row>
    <row r="320" spans="41:42" ht="13" hidden="1">
      <c r="AO320" s="36">
        <f t="shared" si="33"/>
        <v>0</v>
      </c>
      <c r="AP320" s="10"/>
    </row>
    <row r="321" spans="41:42" ht="13" hidden="1">
      <c r="AO321" s="36">
        <f t="shared" si="33"/>
        <v>0</v>
      </c>
      <c r="AP321" s="10"/>
    </row>
    <row r="322" spans="41:42" ht="13" hidden="1">
      <c r="AO322" s="36">
        <f t="shared" si="33"/>
        <v>0</v>
      </c>
      <c r="AP322" s="10"/>
    </row>
    <row r="323" spans="41:42" ht="13" hidden="1">
      <c r="AO323" s="36">
        <f t="shared" si="33"/>
        <v>0</v>
      </c>
      <c r="AP323" s="10"/>
    </row>
    <row r="324" spans="41:42" ht="13" hidden="1">
      <c r="AO324" s="36">
        <f t="shared" si="33"/>
        <v>0</v>
      </c>
      <c r="AP324" s="10"/>
    </row>
    <row r="325" spans="41:42" ht="13" hidden="1">
      <c r="AO325" s="36">
        <f t="shared" si="33"/>
        <v>0</v>
      </c>
      <c r="AP325" s="10"/>
    </row>
    <row r="326" spans="41:42" ht="13" hidden="1">
      <c r="AO326" s="36">
        <f t="shared" si="33"/>
        <v>0</v>
      </c>
      <c r="AP326" s="10"/>
    </row>
    <row r="327" spans="41:42" ht="13" hidden="1">
      <c r="AO327" s="36">
        <f t="shared" si="33"/>
        <v>0</v>
      </c>
      <c r="AP327" s="10"/>
    </row>
    <row r="328" spans="41:42" ht="13" hidden="1">
      <c r="AO328" s="36">
        <f t="shared" si="33"/>
        <v>0</v>
      </c>
      <c r="AP328" s="10"/>
    </row>
    <row r="329" spans="41:42" ht="13" hidden="1">
      <c r="AO329" s="36">
        <f t="shared" si="33"/>
        <v>0</v>
      </c>
      <c r="AP329" s="10"/>
    </row>
    <row r="330" spans="41:42" ht="13" hidden="1">
      <c r="AO330" s="36">
        <f t="shared" si="33"/>
        <v>0</v>
      </c>
      <c r="AP330" s="10"/>
    </row>
    <row r="331" spans="41:42" ht="13" hidden="1">
      <c r="AO331" s="36">
        <f t="shared" si="33"/>
        <v>0</v>
      </c>
      <c r="AP331" s="10"/>
    </row>
    <row r="332" spans="41:42" ht="13" hidden="1">
      <c r="AO332" s="36">
        <f t="shared" si="33"/>
        <v>0</v>
      </c>
      <c r="AP332" s="10"/>
    </row>
    <row r="333" spans="41:42" ht="13" hidden="1">
      <c r="AO333" s="36">
        <f t="shared" si="33"/>
        <v>0</v>
      </c>
      <c r="AP333" s="10"/>
    </row>
    <row r="334" spans="41:42" ht="13" hidden="1">
      <c r="AO334" s="36">
        <f t="shared" si="33"/>
        <v>0</v>
      </c>
      <c r="AP334" s="10"/>
    </row>
    <row r="335" spans="41:42" ht="13" hidden="1">
      <c r="AO335" s="36">
        <f t="shared" si="33"/>
        <v>0</v>
      </c>
      <c r="AP335" s="10"/>
    </row>
    <row r="336" spans="41:42" ht="13" hidden="1">
      <c r="AO336" s="36">
        <f t="shared" si="33"/>
        <v>0</v>
      </c>
      <c r="AP336" s="10"/>
    </row>
    <row r="337" spans="30:42" ht="13" hidden="1">
      <c r="AO337" s="36">
        <f t="shared" si="33"/>
        <v>0</v>
      </c>
      <c r="AP337" s="10"/>
    </row>
    <row r="338" spans="30:42" ht="13" hidden="1">
      <c r="AO338" s="36">
        <f t="shared" si="33"/>
        <v>0</v>
      </c>
      <c r="AP338" s="10"/>
    </row>
    <row r="339" spans="30:42" ht="13" hidden="1">
      <c r="AO339" s="36">
        <f t="shared" si="33"/>
        <v>0</v>
      </c>
      <c r="AP339" s="10"/>
    </row>
    <row r="340" spans="30:42" ht="13" hidden="1">
      <c r="AO340" s="36">
        <f t="shared" si="33"/>
        <v>0</v>
      </c>
      <c r="AP340" s="10"/>
    </row>
    <row r="341" spans="30:42" ht="13" hidden="1">
      <c r="AO341" s="36">
        <f t="shared" si="33"/>
        <v>0</v>
      </c>
      <c r="AP341" s="10"/>
    </row>
    <row r="342" spans="30:42" ht="13" hidden="1">
      <c r="AO342" s="36">
        <f t="shared" si="33"/>
        <v>0</v>
      </c>
      <c r="AP342" s="10"/>
    </row>
    <row r="343" spans="30:42" ht="13" hidden="1">
      <c r="AO343" s="36">
        <f t="shared" si="33"/>
        <v>0</v>
      </c>
      <c r="AP343" s="10"/>
    </row>
    <row r="344" spans="30:42" ht="13" hidden="1">
      <c r="AO344" s="36">
        <f t="shared" si="33"/>
        <v>0</v>
      </c>
      <c r="AP344" s="10"/>
    </row>
    <row r="345" spans="30:42" ht="13" hidden="1">
      <c r="AO345" s="36">
        <f t="shared" si="33"/>
        <v>0</v>
      </c>
      <c r="AP345" s="10"/>
    </row>
    <row r="346" spans="30:42" ht="13" hidden="1">
      <c r="AO346" s="36">
        <f t="shared" si="33"/>
        <v>0</v>
      </c>
      <c r="AP346" s="10"/>
    </row>
    <row r="347" spans="30:42" ht="13" hidden="1">
      <c r="AO347" s="36">
        <f t="shared" si="33"/>
        <v>0</v>
      </c>
      <c r="AP347" s="10"/>
    </row>
    <row r="348" spans="30:42" ht="13" hidden="1">
      <c r="AO348" s="36">
        <f t="shared" si="33"/>
        <v>0</v>
      </c>
      <c r="AP348" s="10"/>
    </row>
    <row r="349" spans="30:42" ht="13" hidden="1">
      <c r="AO349" s="36">
        <f t="shared" si="33"/>
        <v>0</v>
      </c>
      <c r="AP349" s="10"/>
    </row>
    <row r="350" spans="30:42" ht="13" hidden="1">
      <c r="AO350" s="36">
        <f t="shared" si="33"/>
        <v>0</v>
      </c>
      <c r="AP350" s="10"/>
    </row>
    <row r="351" spans="30:42">
      <c r="AD351" s="138"/>
      <c r="AO351" s="93"/>
    </row>
    <row r="352" spans="30:42">
      <c r="AH352" s="138"/>
      <c r="AI352" s="138"/>
      <c r="AJ352" s="138"/>
      <c r="AM352" s="138"/>
      <c r="AN352" s="138"/>
      <c r="AO352" s="94"/>
    </row>
    <row r="353" spans="36:41">
      <c r="AN353" s="138"/>
      <c r="AO353" s="93"/>
    </row>
    <row r="354" spans="36:41">
      <c r="AJ354" s="138"/>
      <c r="AO354" s="93"/>
    </row>
    <row r="355" spans="36:41">
      <c r="AO355" s="6"/>
    </row>
    <row r="356" spans="36:41">
      <c r="AO356" s="6"/>
    </row>
    <row r="357" spans="36:41">
      <c r="AO357" s="6"/>
    </row>
    <row r="358" spans="36:41">
      <c r="AO358" s="6"/>
    </row>
    <row r="359" spans="36:41">
      <c r="AO359" s="6"/>
    </row>
    <row r="360" spans="36:41">
      <c r="AO360" s="6"/>
    </row>
    <row r="361" spans="36:41">
      <c r="AO361" s="6"/>
    </row>
    <row r="362" spans="36:41">
      <c r="AO362" s="6"/>
    </row>
    <row r="363" spans="36:41">
      <c r="AO363" s="6"/>
    </row>
    <row r="364" spans="36:41">
      <c r="AO364" s="6"/>
    </row>
    <row r="365" spans="36:41">
      <c r="AO365" s="6"/>
    </row>
    <row r="366" spans="36:41">
      <c r="AO366" s="6"/>
    </row>
    <row r="367" spans="36:41">
      <c r="AO367" s="6"/>
    </row>
    <row r="368" spans="36:41">
      <c r="AO368" s="6"/>
    </row>
    <row r="369" spans="41:41">
      <c r="AO369" s="6"/>
    </row>
    <row r="370" spans="41:41">
      <c r="AO370" s="6"/>
    </row>
    <row r="371" spans="41:41">
      <c r="AO371" s="6"/>
    </row>
    <row r="372" spans="41:41">
      <c r="AO372" s="6"/>
    </row>
    <row r="373" spans="41:41">
      <c r="AO373" s="6"/>
    </row>
    <row r="374" spans="41:41">
      <c r="AO374" s="6"/>
    </row>
    <row r="375" spans="41:41">
      <c r="AO375" s="6"/>
    </row>
    <row r="376" spans="41:41">
      <c r="AO376" s="6"/>
    </row>
    <row r="377" spans="41:41">
      <c r="AO377" s="6"/>
    </row>
    <row r="378" spans="41:41">
      <c r="AO378" s="6"/>
    </row>
    <row r="379" spans="41:41">
      <c r="AO379" s="6"/>
    </row>
    <row r="380" spans="41:41">
      <c r="AO380" s="6"/>
    </row>
    <row r="381" spans="41:41">
      <c r="AO381" s="6"/>
    </row>
    <row r="382" spans="41:41">
      <c r="AO382" s="6"/>
    </row>
    <row r="383" spans="41:41">
      <c r="AO383" s="6"/>
    </row>
    <row r="384" spans="41:41">
      <c r="AO384" s="6"/>
    </row>
    <row r="385" spans="41:41">
      <c r="AO385" s="6"/>
    </row>
    <row r="386" spans="41:41">
      <c r="AO386" s="6"/>
    </row>
    <row r="387" spans="41:41">
      <c r="AO387" s="6"/>
    </row>
    <row r="388" spans="41:41">
      <c r="AO388" s="6"/>
    </row>
    <row r="389" spans="41:41">
      <c r="AO389" s="6"/>
    </row>
    <row r="390" spans="41:41">
      <c r="AO390" s="6"/>
    </row>
    <row r="391" spans="41:41">
      <c r="AO391" s="6"/>
    </row>
    <row r="392" spans="41:41">
      <c r="AO392" s="6"/>
    </row>
    <row r="393" spans="41:41">
      <c r="AO393" s="6"/>
    </row>
    <row r="394" spans="41:41">
      <c r="AO394" s="6"/>
    </row>
    <row r="395" spans="41:41">
      <c r="AO395" s="6"/>
    </row>
    <row r="396" spans="41:41">
      <c r="AO396" s="6"/>
    </row>
    <row r="397" spans="41:41">
      <c r="AO397" s="6"/>
    </row>
    <row r="398" spans="41:41">
      <c r="AO398" s="6"/>
    </row>
    <row r="399" spans="41:41">
      <c r="AO399" s="6"/>
    </row>
    <row r="400" spans="41:41">
      <c r="AO400" s="6"/>
    </row>
    <row r="401" spans="41:41">
      <c r="AO401" s="6"/>
    </row>
    <row r="402" spans="41:41">
      <c r="AO402" s="6"/>
    </row>
    <row r="403" spans="41:41">
      <c r="AO403" s="6"/>
    </row>
    <row r="404" spans="41:41">
      <c r="AO404" s="6"/>
    </row>
    <row r="405" spans="41:41">
      <c r="AO405" s="6"/>
    </row>
    <row r="406" spans="41:41">
      <c r="AO406" s="6"/>
    </row>
    <row r="407" spans="41:41">
      <c r="AO407" s="6"/>
    </row>
    <row r="408" spans="41:41">
      <c r="AO408" s="6"/>
    </row>
    <row r="409" spans="41:41">
      <c r="AO409" s="6"/>
    </row>
    <row r="410" spans="41:41">
      <c r="AO410" s="6"/>
    </row>
    <row r="411" spans="41:41">
      <c r="AO411" s="6"/>
    </row>
    <row r="412" spans="41:41">
      <c r="AO412" s="6"/>
    </row>
    <row r="413" spans="41:41">
      <c r="AO413" s="6"/>
    </row>
    <row r="414" spans="41:41">
      <c r="AO414" s="6"/>
    </row>
    <row r="415" spans="41:41">
      <c r="AO415" s="6"/>
    </row>
    <row r="416" spans="41:41">
      <c r="AO416" s="6"/>
    </row>
    <row r="417" spans="41:41">
      <c r="AO417" s="6"/>
    </row>
    <row r="418" spans="41:41">
      <c r="AO418" s="6"/>
    </row>
    <row r="419" spans="41:41">
      <c r="AO419" s="6"/>
    </row>
    <row r="420" spans="41:41">
      <c r="AO420" s="6"/>
    </row>
    <row r="421" spans="41:41">
      <c r="AO421" s="6"/>
    </row>
    <row r="422" spans="41:41">
      <c r="AO422" s="6"/>
    </row>
    <row r="423" spans="41:41">
      <c r="AO423" s="6"/>
    </row>
    <row r="424" spans="41:41">
      <c r="AO424" s="6"/>
    </row>
    <row r="425" spans="41:41">
      <c r="AO425" s="6"/>
    </row>
    <row r="426" spans="41:41">
      <c r="AO426" s="6"/>
    </row>
    <row r="427" spans="41:41">
      <c r="AO427" s="6"/>
    </row>
    <row r="428" spans="41:41">
      <c r="AO428" s="6"/>
    </row>
    <row r="429" spans="41:41">
      <c r="AO429" s="6"/>
    </row>
    <row r="430" spans="41:41">
      <c r="AO430" s="6"/>
    </row>
    <row r="431" spans="41:41">
      <c r="AO431" s="6"/>
    </row>
    <row r="432" spans="41:41">
      <c r="AO432" s="6"/>
    </row>
    <row r="433" spans="41:41">
      <c r="AO433" s="6"/>
    </row>
    <row r="434" spans="41:41">
      <c r="AO434" s="6"/>
    </row>
    <row r="435" spans="41:41">
      <c r="AO435" s="6"/>
    </row>
    <row r="436" spans="41:41">
      <c r="AO436" s="6"/>
    </row>
    <row r="437" spans="41:41">
      <c r="AO437" s="6"/>
    </row>
    <row r="438" spans="41:41">
      <c r="AO438" s="6"/>
    </row>
    <row r="439" spans="41:41">
      <c r="AO439" s="6"/>
    </row>
    <row r="440" spans="41:41">
      <c r="AO440" s="6"/>
    </row>
    <row r="441" spans="41:41">
      <c r="AO441" s="6"/>
    </row>
    <row r="442" spans="41:41">
      <c r="AO442" s="6"/>
    </row>
    <row r="443" spans="41:41">
      <c r="AO443" s="6"/>
    </row>
    <row r="444" spans="41:41">
      <c r="AO444" s="6"/>
    </row>
    <row r="445" spans="41:41">
      <c r="AO445" s="6"/>
    </row>
    <row r="446" spans="41:41">
      <c r="AO446" s="6"/>
    </row>
    <row r="447" spans="41:41">
      <c r="AO447" s="6"/>
    </row>
    <row r="448" spans="41:41">
      <c r="AO448" s="6"/>
    </row>
    <row r="449" spans="41:41">
      <c r="AO449" s="6"/>
    </row>
    <row r="450" spans="41:41">
      <c r="AO450" s="6"/>
    </row>
    <row r="451" spans="41:41">
      <c r="AO451" s="6"/>
    </row>
    <row r="452" spans="41:41">
      <c r="AO452" s="6"/>
    </row>
    <row r="453" spans="41:41">
      <c r="AO453" s="6"/>
    </row>
    <row r="454" spans="41:41">
      <c r="AO454" s="6"/>
    </row>
    <row r="455" spans="41:41">
      <c r="AO455" s="6"/>
    </row>
    <row r="456" spans="41:41">
      <c r="AO456" s="6"/>
    </row>
    <row r="457" spans="41:41">
      <c r="AO457" s="6"/>
    </row>
    <row r="458" spans="41:41">
      <c r="AO458" s="6"/>
    </row>
    <row r="459" spans="41:41">
      <c r="AO459" s="6"/>
    </row>
    <row r="460" spans="41:41">
      <c r="AO460" s="6"/>
    </row>
    <row r="461" spans="41:41">
      <c r="AO461" s="6"/>
    </row>
    <row r="462" spans="41:41">
      <c r="AO462" s="6"/>
    </row>
    <row r="463" spans="41:41">
      <c r="AO463" s="6"/>
    </row>
    <row r="464" spans="41:41">
      <c r="AO464" s="6"/>
    </row>
    <row r="465" spans="41:41">
      <c r="AO465" s="6"/>
    </row>
    <row r="466" spans="41:41">
      <c r="AO466" s="6"/>
    </row>
    <row r="467" spans="41:41">
      <c r="AO467" s="6"/>
    </row>
    <row r="468" spans="41:41">
      <c r="AO468" s="6"/>
    </row>
    <row r="469" spans="41:41">
      <c r="AO469" s="6"/>
    </row>
    <row r="470" spans="41:41">
      <c r="AO470" s="6"/>
    </row>
    <row r="471" spans="41:41">
      <c r="AO471" s="6"/>
    </row>
    <row r="472" spans="41:41">
      <c r="AO472" s="6"/>
    </row>
    <row r="473" spans="41:41">
      <c r="AO473" s="6"/>
    </row>
    <row r="474" spans="41:41">
      <c r="AO474" s="6"/>
    </row>
    <row r="475" spans="41:41">
      <c r="AO475" s="6"/>
    </row>
    <row r="476" spans="41:41">
      <c r="AO476" s="6"/>
    </row>
    <row r="477" spans="41:41">
      <c r="AO477" s="6"/>
    </row>
    <row r="478" spans="41:41">
      <c r="AO478" s="6"/>
    </row>
    <row r="479" spans="41:41">
      <c r="AO479" s="6"/>
    </row>
    <row r="480" spans="41:41">
      <c r="AO480" s="6"/>
    </row>
    <row r="481" spans="41:41">
      <c r="AO481" s="6"/>
    </row>
    <row r="482" spans="41:41">
      <c r="AO482" s="6"/>
    </row>
    <row r="483" spans="41:41">
      <c r="AO483" s="6"/>
    </row>
    <row r="484" spans="41:41">
      <c r="AO484" s="6"/>
    </row>
    <row r="485" spans="41:41">
      <c r="AO485" s="6"/>
    </row>
    <row r="486" spans="41:41">
      <c r="AO486" s="6"/>
    </row>
    <row r="487" spans="41:41">
      <c r="AO487" s="6"/>
    </row>
    <row r="488" spans="41:41">
      <c r="AO488" s="6"/>
    </row>
    <row r="489" spans="41:41">
      <c r="AO489" s="6"/>
    </row>
    <row r="490" spans="41:41">
      <c r="AO490" s="6"/>
    </row>
    <row r="491" spans="41:41">
      <c r="AO491" s="6"/>
    </row>
    <row r="492" spans="41:41">
      <c r="AO492" s="6"/>
    </row>
    <row r="493" spans="41:41">
      <c r="AO493" s="6"/>
    </row>
    <row r="494" spans="41:41">
      <c r="AO494" s="6"/>
    </row>
    <row r="495" spans="41:41">
      <c r="AO495" s="6"/>
    </row>
    <row r="496" spans="41:41">
      <c r="AO496" s="6"/>
    </row>
    <row r="497" spans="41:41">
      <c r="AO497" s="6"/>
    </row>
    <row r="498" spans="41:41">
      <c r="AO498" s="6"/>
    </row>
    <row r="499" spans="41:41">
      <c r="AO499" s="6"/>
    </row>
    <row r="500" spans="41:41">
      <c r="AO500" s="6"/>
    </row>
    <row r="501" spans="41:41">
      <c r="AO501" s="6"/>
    </row>
    <row r="502" spans="41:41">
      <c r="AO502" s="6"/>
    </row>
    <row r="503" spans="41:41">
      <c r="AO503" s="6"/>
    </row>
    <row r="504" spans="41:41">
      <c r="AO504" s="6"/>
    </row>
    <row r="505" spans="41:41">
      <c r="AO505" s="6"/>
    </row>
    <row r="506" spans="41:41">
      <c r="AO506" s="6"/>
    </row>
    <row r="507" spans="41:41">
      <c r="AO507" s="6"/>
    </row>
    <row r="508" spans="41:41">
      <c r="AO508" s="6"/>
    </row>
    <row r="509" spans="41:41">
      <c r="AO509" s="6"/>
    </row>
    <row r="510" spans="41:41">
      <c r="AO510" s="6"/>
    </row>
    <row r="511" spans="41:41">
      <c r="AO511" s="6"/>
    </row>
    <row r="512" spans="41:41">
      <c r="AO512" s="6"/>
    </row>
    <row r="513" spans="41:41">
      <c r="AO513" s="6"/>
    </row>
    <row r="514" spans="41:41">
      <c r="AO514" s="6"/>
    </row>
    <row r="515" spans="41:41">
      <c r="AO515" s="6"/>
    </row>
    <row r="516" spans="41:41">
      <c r="AO516" s="6"/>
    </row>
    <row r="517" spans="41:41">
      <c r="AO517" s="6"/>
    </row>
    <row r="518" spans="41:41">
      <c r="AO518" s="6"/>
    </row>
    <row r="519" spans="41:41">
      <c r="AO519" s="6"/>
    </row>
    <row r="520" spans="41:41">
      <c r="AO520" s="6"/>
    </row>
    <row r="521" spans="41:41">
      <c r="AO521" s="6"/>
    </row>
    <row r="522" spans="41:41">
      <c r="AO522" s="6"/>
    </row>
    <row r="523" spans="41:41">
      <c r="AO523" s="6"/>
    </row>
    <row r="524" spans="41:41">
      <c r="AO524" s="6"/>
    </row>
    <row r="525" spans="41:41">
      <c r="AO525" s="6"/>
    </row>
    <row r="526" spans="41:41">
      <c r="AO526" s="6"/>
    </row>
    <row r="527" spans="41:41">
      <c r="AO527" s="6"/>
    </row>
    <row r="528" spans="41:41">
      <c r="AO528" s="6"/>
    </row>
    <row r="529" spans="41:41">
      <c r="AO529" s="6"/>
    </row>
    <row r="530" spans="41:41">
      <c r="AO530" s="6"/>
    </row>
    <row r="531" spans="41:41">
      <c r="AO531" s="6"/>
    </row>
    <row r="532" spans="41:41">
      <c r="AO532" s="6"/>
    </row>
    <row r="533" spans="41:41">
      <c r="AO533" s="6"/>
    </row>
    <row r="534" spans="41:41">
      <c r="AO534" s="6"/>
    </row>
    <row r="535" spans="41:41">
      <c r="AO535" s="6"/>
    </row>
    <row r="536" spans="41:41">
      <c r="AO536" s="6"/>
    </row>
    <row r="537" spans="41:41">
      <c r="AO537" s="6"/>
    </row>
    <row r="538" spans="41:41">
      <c r="AO538" s="6"/>
    </row>
    <row r="539" spans="41:41">
      <c r="AO539" s="6"/>
    </row>
    <row r="540" spans="41:41">
      <c r="AO540" s="6"/>
    </row>
    <row r="541" spans="41:41">
      <c r="AO541" s="6"/>
    </row>
    <row r="542" spans="41:41">
      <c r="AO542" s="6"/>
    </row>
    <row r="543" spans="41:41">
      <c r="AO543" s="6"/>
    </row>
    <row r="544" spans="41:41">
      <c r="AO544" s="6"/>
    </row>
    <row r="545" spans="41:41">
      <c r="AO545" s="6"/>
    </row>
    <row r="546" spans="41:41">
      <c r="AO546" s="6"/>
    </row>
    <row r="547" spans="41:41">
      <c r="AO547" s="6"/>
    </row>
    <row r="548" spans="41:41">
      <c r="AO548" s="6"/>
    </row>
    <row r="549" spans="41:41">
      <c r="AO549" s="6"/>
    </row>
    <row r="550" spans="41:41">
      <c r="AO550" s="6"/>
    </row>
    <row r="551" spans="41:41">
      <c r="AO551" s="6"/>
    </row>
    <row r="552" spans="41:41">
      <c r="AO552" s="6"/>
    </row>
    <row r="553" spans="41:41">
      <c r="AO553" s="6"/>
    </row>
  </sheetData>
  <autoFilter ref="A31:AO350">
    <filterColumn colId="40">
      <customFilters and="1">
        <customFilter operator="notEqual" val=" "/>
        <customFilter operator="notEqual" val="0"/>
      </customFilters>
    </filterColumn>
  </autoFilter>
  <mergeCells count="72">
    <mergeCell ref="A8:P8"/>
    <mergeCell ref="A21:A30"/>
    <mergeCell ref="D21:D30"/>
    <mergeCell ref="G29:G30"/>
    <mergeCell ref="H29:H30"/>
    <mergeCell ref="M29:M30"/>
    <mergeCell ref="N29:N30"/>
    <mergeCell ref="G28:H28"/>
    <mergeCell ref="L28:L30"/>
    <mergeCell ref="M28:N28"/>
    <mergeCell ref="E28:E30"/>
    <mergeCell ref="F28:F30"/>
    <mergeCell ref="E21:I27"/>
    <mergeCell ref="J21:O27"/>
    <mergeCell ref="Z71:AB71"/>
    <mergeCell ref="S29:S30"/>
    <mergeCell ref="V28:V30"/>
    <mergeCell ref="T29:T30"/>
    <mergeCell ref="AC21:AN21"/>
    <mergeCell ref="AE29:AE30"/>
    <mergeCell ref="AG28:AG30"/>
    <mergeCell ref="AK28:AL28"/>
    <mergeCell ref="AL29:AL30"/>
    <mergeCell ref="AN22:AN30"/>
    <mergeCell ref="AM28:AM30"/>
    <mergeCell ref="AH22:AM27"/>
    <mergeCell ref="AC22:AG27"/>
    <mergeCell ref="AM1:AN1"/>
    <mergeCell ref="I28:I30"/>
    <mergeCell ref="Y28:Z28"/>
    <mergeCell ref="AA28:AA30"/>
    <mergeCell ref="Y29:Y30"/>
    <mergeCell ref="Z29:Z30"/>
    <mergeCell ref="O28:O30"/>
    <mergeCell ref="Q28:Q30"/>
    <mergeCell ref="J28:J30"/>
    <mergeCell ref="K28:K30"/>
    <mergeCell ref="AC28:AC30"/>
    <mergeCell ref="AD28:AD30"/>
    <mergeCell ref="BN73:BO73"/>
    <mergeCell ref="BH73:BI73"/>
    <mergeCell ref="BJ73:BK73"/>
    <mergeCell ref="BL73:BM73"/>
    <mergeCell ref="AE28:AF28"/>
    <mergeCell ref="AF29:AF30"/>
    <mergeCell ref="AL71:AN71"/>
    <mergeCell ref="AQ22:AT22"/>
    <mergeCell ref="AS28:AT28"/>
    <mergeCell ref="AK29:AK30"/>
    <mergeCell ref="AH28:AH30"/>
    <mergeCell ref="AJ28:AJ30"/>
    <mergeCell ref="AI28:AI30"/>
    <mergeCell ref="Q1:AB1"/>
    <mergeCell ref="Q5:AB5"/>
    <mergeCell ref="W28:W30"/>
    <mergeCell ref="X28:X30"/>
    <mergeCell ref="Q21:U27"/>
    <mergeCell ref="R28:R30"/>
    <mergeCell ref="S28:T28"/>
    <mergeCell ref="V21:AA27"/>
    <mergeCell ref="AB21:AB30"/>
    <mergeCell ref="U28:U30"/>
    <mergeCell ref="P21:P30"/>
    <mergeCell ref="N2:P2"/>
    <mergeCell ref="N3:P3"/>
    <mergeCell ref="N4:P4"/>
    <mergeCell ref="A7:P7"/>
    <mergeCell ref="A6:P6"/>
    <mergeCell ref="A9:B9"/>
    <mergeCell ref="A10:B10"/>
    <mergeCell ref="C21:C30"/>
    <mergeCell ref="B21:B30"/>
  </mergeCells>
  <phoneticPr fontId="0" type="noConversion"/>
  <hyperlinks>
    <hyperlink ref="J32" location="_ftnref1" display="_ftnref1"/>
  </hyperlinks>
  <printOptions horizontalCentered="1"/>
  <pageMargins left="0.17" right="0.17" top="0.19685039370078741" bottom="0" header="0" footer="0"/>
  <pageSetup paperSize="9" scale="55" fitToHeight="12" orientation="landscape" r:id="rId1"/>
  <headerFooter alignWithMargins="0"/>
  <colBreaks count="1" manualBreakCount="1">
    <brk id="28" min="8" max="5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уточн</vt:lpstr>
      <vt:lpstr>уточн!Заголовки_для_друку</vt:lpstr>
      <vt:lpstr>уточн!Область_друку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2023-05-17T14:10:54Z</cp:lastPrinted>
  <dcterms:created xsi:type="dcterms:W3CDTF">2001-11-23T10:13:52Z</dcterms:created>
  <dcterms:modified xsi:type="dcterms:W3CDTF">2023-05-25T07:46:16Z</dcterms:modified>
</cp:coreProperties>
</file>