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client\N\на сайт\"/>
    </mc:Choice>
  </mc:AlternateContent>
  <bookViews>
    <workbookView xWindow="6345" yWindow="15" windowWidth="22440" windowHeight="12810"/>
  </bookViews>
  <sheets>
    <sheet name="за видами надходжень" sheetId="18" r:id="rId1"/>
    <sheet name="мб зф по АТО" sheetId="19" r:id="rId2"/>
    <sheet name="дотац по АТО" sheetId="20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АТО'!$A$6:$O$87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АТО'!$B:$B,'мб зф по АТО'!$3:$4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АТО'!$A$1:$H$79</definedName>
    <definedName name="_xlnm.Print_Area" localSheetId="0">'за видами надходжень'!$A$1:$M$31</definedName>
    <definedName name="_xlnm.Print_Area" localSheetId="1">'мб зф по АТО'!$A$1:$N$87</definedName>
  </definedNames>
  <calcPr calcId="152511" fullCalcOnLoad="1"/>
</workbook>
</file>

<file path=xl/calcChain.xml><?xml version="1.0" encoding="utf-8"?>
<calcChain xmlns="http://schemas.openxmlformats.org/spreadsheetml/2006/main">
  <c r="E22" i="18" l="1"/>
  <c r="I21" i="18"/>
  <c r="E8" i="18"/>
  <c r="J21" i="18"/>
  <c r="E7" i="18"/>
  <c r="I22" i="18"/>
  <c r="G10" i="20"/>
  <c r="H11" i="20"/>
  <c r="D79" i="20"/>
  <c r="H79" i="20"/>
  <c r="G17" i="20"/>
  <c r="H18" i="20"/>
  <c r="G22" i="20"/>
  <c r="G24" i="20"/>
  <c r="G29" i="20"/>
  <c r="H30" i="20"/>
  <c r="G34" i="20"/>
  <c r="H35" i="20"/>
  <c r="G36" i="20"/>
  <c r="G41" i="20"/>
  <c r="H42" i="20"/>
  <c r="G46" i="20"/>
  <c r="H48" i="20"/>
  <c r="H52" i="20"/>
  <c r="H53" i="20"/>
  <c r="H54" i="20"/>
  <c r="H58" i="20"/>
  <c r="H59" i="20"/>
  <c r="H60" i="20"/>
  <c r="G64" i="20"/>
  <c r="H66" i="20"/>
  <c r="H71" i="20"/>
  <c r="G72" i="20"/>
  <c r="H76" i="20"/>
  <c r="H77" i="20"/>
  <c r="G78" i="20"/>
  <c r="D6" i="18"/>
  <c r="I6" i="18"/>
  <c r="E6" i="18"/>
  <c r="H7" i="20"/>
  <c r="H8" i="20"/>
  <c r="H9" i="20"/>
  <c r="H10" i="20"/>
  <c r="H16" i="20"/>
  <c r="G19" i="20"/>
  <c r="H20" i="20"/>
  <c r="H21" i="20"/>
  <c r="H27" i="20"/>
  <c r="H28" i="20"/>
  <c r="H33" i="20"/>
  <c r="H37" i="20"/>
  <c r="H38" i="20"/>
  <c r="H40" i="20"/>
  <c r="G43" i="20"/>
  <c r="H45" i="20"/>
  <c r="H49" i="20"/>
  <c r="H50" i="20"/>
  <c r="H51" i="20"/>
  <c r="H57" i="20"/>
  <c r="H61" i="20"/>
  <c r="H62" i="20"/>
  <c r="H63" i="20"/>
  <c r="H67" i="20"/>
  <c r="H69" i="20"/>
  <c r="G70" i="20"/>
  <c r="H75" i="20"/>
  <c r="H13" i="20"/>
  <c r="H14" i="20"/>
  <c r="H17" i="20"/>
  <c r="H25" i="20"/>
  <c r="H26" i="20"/>
  <c r="G27" i="20"/>
  <c r="H44" i="20"/>
  <c r="G47" i="20"/>
  <c r="G55" i="20"/>
  <c r="G65" i="20"/>
  <c r="G68" i="20"/>
  <c r="H73" i="20"/>
  <c r="G13" i="20"/>
  <c r="H15" i="20"/>
  <c r="H23" i="20"/>
  <c r="H32" i="20"/>
  <c r="H39" i="20"/>
  <c r="H56" i="20"/>
  <c r="G61" i="20"/>
  <c r="H65" i="20"/>
  <c r="H74" i="20"/>
  <c r="C5" i="18"/>
  <c r="H19" i="20"/>
  <c r="H24" i="20"/>
  <c r="H31" i="20"/>
  <c r="H43" i="20"/>
  <c r="H46" i="20"/>
  <c r="H55" i="20"/>
  <c r="H64" i="20"/>
  <c r="H72" i="20"/>
  <c r="H6" i="20"/>
  <c r="C6" i="18"/>
  <c r="G18" i="20"/>
  <c r="G21" i="20"/>
  <c r="G37" i="20"/>
  <c r="G40" i="20"/>
  <c r="G73" i="20"/>
  <c r="G75" i="20"/>
  <c r="G6" i="20"/>
  <c r="C22" i="18"/>
  <c r="C21" i="18"/>
  <c r="F7" i="20"/>
  <c r="F8" i="20"/>
  <c r="F9" i="20"/>
  <c r="F10" i="20"/>
  <c r="F11" i="20"/>
  <c r="F12" i="20"/>
  <c r="F13" i="20"/>
  <c r="F17" i="20"/>
  <c r="F18" i="20"/>
  <c r="F19" i="20"/>
  <c r="F21" i="20"/>
  <c r="F22" i="20"/>
  <c r="F24" i="20"/>
  <c r="F27" i="20"/>
  <c r="F29" i="20"/>
  <c r="F30" i="20"/>
  <c r="F33" i="20"/>
  <c r="F34" i="20"/>
  <c r="F36" i="20"/>
  <c r="F37" i="20"/>
  <c r="F39" i="20"/>
  <c r="F40" i="20"/>
  <c r="F41" i="20"/>
  <c r="F42" i="20"/>
  <c r="F43" i="20"/>
  <c r="F45" i="20"/>
  <c r="F46" i="20"/>
  <c r="F47" i="20"/>
  <c r="F49" i="20"/>
  <c r="F50" i="20"/>
  <c r="F51" i="20"/>
  <c r="F54" i="20"/>
  <c r="F55" i="20"/>
  <c r="F56" i="20"/>
  <c r="F58" i="20"/>
  <c r="F60" i="20"/>
  <c r="F61" i="20"/>
  <c r="F62" i="20"/>
  <c r="F64" i="20"/>
  <c r="F65" i="20"/>
  <c r="F68" i="20"/>
  <c r="F70" i="20"/>
  <c r="F72" i="20"/>
  <c r="F73" i="20"/>
  <c r="F74" i="20"/>
  <c r="F75" i="20"/>
  <c r="F76" i="20"/>
  <c r="F78" i="20"/>
  <c r="F6" i="20"/>
  <c r="E9" i="18"/>
  <c r="E10" i="18"/>
  <c r="E11" i="18"/>
  <c r="E12" i="18"/>
  <c r="E13" i="18"/>
  <c r="E14" i="18"/>
  <c r="E15" i="18"/>
  <c r="E16" i="18"/>
  <c r="E17" i="18"/>
  <c r="E18" i="18"/>
  <c r="E19" i="18"/>
  <c r="E20" i="18"/>
  <c r="E23" i="18"/>
  <c r="E24" i="18"/>
  <c r="E25" i="18"/>
  <c r="E26" i="18"/>
  <c r="E27" i="18"/>
  <c r="E28" i="18"/>
  <c r="E30" i="18"/>
  <c r="I9" i="18"/>
  <c r="J9" i="18"/>
  <c r="I10" i="18"/>
  <c r="J10" i="18"/>
  <c r="I11" i="18"/>
  <c r="J11" i="18"/>
  <c r="I12" i="18"/>
  <c r="J12" i="18"/>
  <c r="I13" i="18"/>
  <c r="J13" i="18"/>
  <c r="I14" i="18"/>
  <c r="J14" i="18"/>
  <c r="I15" i="18"/>
  <c r="J15" i="18"/>
  <c r="I16" i="18"/>
  <c r="J16" i="18"/>
  <c r="I17" i="18"/>
  <c r="J17" i="18"/>
  <c r="I18" i="18"/>
  <c r="J18" i="18"/>
  <c r="I19" i="18"/>
  <c r="J19" i="18"/>
  <c r="I20" i="18"/>
  <c r="J20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D31" i="18"/>
  <c r="D87" i="19"/>
  <c r="G7" i="18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6" i="19"/>
  <c r="G7" i="19"/>
  <c r="H7" i="19"/>
  <c r="G8" i="19"/>
  <c r="H8" i="19"/>
  <c r="G9" i="19"/>
  <c r="H9" i="19"/>
  <c r="G10" i="19"/>
  <c r="H10" i="19"/>
  <c r="G11" i="19"/>
  <c r="H11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46" i="19"/>
  <c r="H46" i="19"/>
  <c r="G47" i="19"/>
  <c r="H47" i="19"/>
  <c r="G48" i="19"/>
  <c r="H48" i="19"/>
  <c r="G49" i="19"/>
  <c r="H49" i="19"/>
  <c r="G50" i="19"/>
  <c r="H50" i="19"/>
  <c r="G51" i="19"/>
  <c r="H51" i="19"/>
  <c r="G52" i="19"/>
  <c r="H52" i="19"/>
  <c r="G53" i="19"/>
  <c r="H53" i="19"/>
  <c r="G54" i="19"/>
  <c r="H54" i="19"/>
  <c r="G55" i="19"/>
  <c r="H55" i="19"/>
  <c r="G56" i="19"/>
  <c r="H56" i="19"/>
  <c r="G57" i="19"/>
  <c r="H57" i="19"/>
  <c r="G58" i="19"/>
  <c r="H58" i="19"/>
  <c r="G59" i="19"/>
  <c r="H59" i="19"/>
  <c r="G60" i="19"/>
  <c r="H60" i="19"/>
  <c r="G61" i="19"/>
  <c r="H61" i="19"/>
  <c r="G62" i="19"/>
  <c r="H62" i="19"/>
  <c r="G63" i="19"/>
  <c r="H63" i="19"/>
  <c r="G64" i="19"/>
  <c r="H64" i="19"/>
  <c r="G65" i="19"/>
  <c r="H65" i="19"/>
  <c r="G66" i="19"/>
  <c r="H66" i="19"/>
  <c r="G67" i="19"/>
  <c r="H67" i="19"/>
  <c r="G68" i="19"/>
  <c r="H68" i="19"/>
  <c r="G69" i="19"/>
  <c r="H69" i="19"/>
  <c r="G70" i="19"/>
  <c r="H70" i="19"/>
  <c r="G71" i="19"/>
  <c r="H71" i="19"/>
  <c r="G72" i="19"/>
  <c r="H72" i="19"/>
  <c r="G73" i="19"/>
  <c r="H73" i="19"/>
  <c r="G74" i="19"/>
  <c r="H74" i="19"/>
  <c r="G75" i="19"/>
  <c r="H75" i="19"/>
  <c r="G76" i="19"/>
  <c r="H76" i="19"/>
  <c r="G77" i="19"/>
  <c r="H77" i="19"/>
  <c r="G78" i="19"/>
  <c r="H78" i="19"/>
  <c r="G79" i="19"/>
  <c r="H79" i="19"/>
  <c r="G80" i="19"/>
  <c r="H80" i="19"/>
  <c r="G81" i="19"/>
  <c r="H81" i="19"/>
  <c r="G82" i="19"/>
  <c r="H82" i="19"/>
  <c r="G83" i="19"/>
  <c r="H83" i="19"/>
  <c r="G84" i="19"/>
  <c r="H84" i="19"/>
  <c r="G85" i="19"/>
  <c r="H85" i="19"/>
  <c r="G86" i="19"/>
  <c r="H86" i="19"/>
  <c r="H6" i="19"/>
  <c r="G6" i="19"/>
  <c r="L15" i="18"/>
  <c r="M15" i="18"/>
  <c r="L20" i="18"/>
  <c r="M20" i="18"/>
  <c r="L19" i="18"/>
  <c r="M19" i="18"/>
  <c r="M17" i="18"/>
  <c r="L17" i="18"/>
  <c r="M14" i="18"/>
  <c r="L14" i="18"/>
  <c r="M13" i="18"/>
  <c r="L13" i="18"/>
  <c r="M12" i="18"/>
  <c r="L12" i="18"/>
  <c r="M11" i="18"/>
  <c r="L11" i="18"/>
  <c r="M10" i="18"/>
  <c r="L10" i="18"/>
  <c r="M9" i="18"/>
  <c r="L9" i="18"/>
  <c r="M8" i="18"/>
  <c r="L8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C79" i="20"/>
  <c r="F30" i="18"/>
  <c r="K75" i="20"/>
  <c r="K76" i="20"/>
  <c r="J75" i="20"/>
  <c r="J76" i="20"/>
  <c r="E87" i="19"/>
  <c r="H87" i="19"/>
  <c r="C87" i="19"/>
  <c r="F7" i="18"/>
  <c r="E79" i="20"/>
  <c r="G79" i="20"/>
  <c r="F79" i="20"/>
  <c r="J31" i="18"/>
  <c r="M31" i="18"/>
  <c r="L31" i="18"/>
  <c r="I31" i="18"/>
  <c r="G45" i="20"/>
  <c r="H70" i="20"/>
  <c r="G7" i="20"/>
  <c r="G33" i="20"/>
  <c r="H68" i="20"/>
  <c r="H47" i="20"/>
  <c r="G49" i="20"/>
  <c r="G56" i="20"/>
  <c r="G9" i="20"/>
  <c r="G74" i="20"/>
  <c r="G39" i="20"/>
  <c r="G8" i="20"/>
  <c r="G62" i="20"/>
  <c r="G51" i="20"/>
  <c r="G50" i="20"/>
  <c r="J8" i="18"/>
  <c r="G60" i="20"/>
  <c r="G11" i="20"/>
  <c r="G12" i="20"/>
  <c r="G54" i="20"/>
  <c r="G30" i="20"/>
  <c r="H34" i="20"/>
  <c r="H12" i="20"/>
  <c r="G58" i="20"/>
  <c r="H29" i="20"/>
  <c r="H36" i="20"/>
  <c r="H22" i="20"/>
  <c r="H41" i="20"/>
  <c r="G76" i="20"/>
  <c r="G42" i="20"/>
  <c r="H78" i="20"/>
  <c r="G30" i="18"/>
  <c r="E21" i="18"/>
  <c r="I8" i="18"/>
  <c r="J22" i="18"/>
  <c r="H30" i="18"/>
  <c r="K30" i="18"/>
  <c r="I30" i="18"/>
  <c r="J30" i="18"/>
  <c r="D5" i="18"/>
  <c r="E5" i="18"/>
  <c r="H7" i="18"/>
  <c r="K7" i="18"/>
  <c r="G87" i="19"/>
  <c r="F6" i="18"/>
  <c r="K6" i="18"/>
  <c r="F87" i="19"/>
  <c r="J7" i="18"/>
  <c r="M7" i="18"/>
  <c r="H6" i="18"/>
  <c r="H5" i="18"/>
  <c r="I7" i="18"/>
  <c r="L7" i="18"/>
  <c r="J6" i="18"/>
  <c r="L30" i="18"/>
  <c r="M30" i="18"/>
  <c r="I5" i="18"/>
  <c r="J5" i="18"/>
</calcChain>
</file>

<file path=xl/sharedStrings.xml><?xml version="1.0" encoding="utf-8"?>
<sst xmlns="http://schemas.openxmlformats.org/spreadsheetml/2006/main" count="237" uniqueCount="146">
  <si>
    <t xml:space="preserve"> № з/п</t>
  </si>
  <si>
    <t>Обласний бюджет</t>
  </si>
  <si>
    <t>у %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</si>
  <si>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</si>
  <si>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</si>
  <si>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</si>
  <si>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</si>
  <si>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</si>
  <si>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</si>
  <si>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</si>
  <si>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 абс. сумі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</si>
  <si>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</si>
  <si>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</si>
  <si>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</si>
  <si>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</si>
  <si>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</si>
  <si>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</si>
  <si>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</si>
  <si>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</si>
  <si>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</si>
  <si>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</si>
  <si>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</si>
  <si>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</si>
  <si>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</si>
  <si>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</si>
  <si>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</si>
  <si>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</si>
  <si>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</si>
  <si>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</si>
  <si>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</si>
  <si>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</si>
  <si>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</si>
  <si>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</si>
  <si>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</si>
  <si>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</si>
  <si>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</si>
  <si>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</si>
  <si>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</si>
  <si>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</si>
  <si>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</si>
  <si>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</si>
  <si>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</si>
  <si>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</si>
  <si>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</si>
  <si>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</si>
  <si>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</si>
  <si>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</si>
  <si>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</si>
  <si>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</si>
  <si>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</si>
  <si>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</si>
  <si>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</si>
  <si>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</si>
  <si>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</si>
  <si>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</si>
  <si>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</si>
  <si>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</si>
  <si>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</si>
  <si>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</si>
  <si>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</si>
  <si>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</si>
  <si>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</si>
  <si>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</si>
  <si>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</si>
  <si>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</si>
  <si>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</si>
  <si>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</si>
  <si>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</si>
  <si>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</si>
  <si>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</si>
  <si>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</si>
  <si>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</si>
  <si>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</si>
  <si>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</si>
  <si>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</si>
  <si>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</si>
  <si>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</si>
  <si>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</si>
  <si>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</si>
  <si>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</si>
  <si>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</si>
  <si>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</si>
  <si>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</si>
  <si>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</si>
  <si>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</si>
  <si>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</si>
  <si>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</si>
  <si>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t>плати за землю</t>
  </si>
  <si>
    <t>єдиного податку</t>
  </si>
  <si>
    <t>Найменування показника</t>
  </si>
  <si>
    <t>у відсотках</t>
  </si>
  <si>
    <t>в абсолютній сумі</t>
  </si>
  <si>
    <t>ЗВЕДЕНИЙ БЮДЖЕТ загалом</t>
  </si>
  <si>
    <t>МІСЦЕВІ БЮДЖЕТИ загалом</t>
  </si>
  <si>
    <t>з них</t>
  </si>
  <si>
    <t>податок на прибуток підприємств</t>
  </si>
  <si>
    <t>рентна плата за використання природних ресурсів</t>
  </si>
  <si>
    <t>акцизний податок</t>
  </si>
  <si>
    <t>податок на нерухоме майно, крім землі</t>
  </si>
  <si>
    <t>плата за землю</t>
  </si>
  <si>
    <t>єдиний податок</t>
  </si>
  <si>
    <t>плата за надання адміністративних послуг</t>
  </si>
  <si>
    <t>до спеціального фонду</t>
  </si>
  <si>
    <t>екологічний податок</t>
  </si>
  <si>
    <t>власні надходження бюджетних установ</t>
  </si>
  <si>
    <t>кошти від відчуження майна</t>
  </si>
  <si>
    <t>кошти від продажу землі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</si>
  <si>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</si>
  <si>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</si>
  <si>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</si>
  <si>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</si>
  <si>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Базова дотація</t>
  </si>
  <si>
    <t>Реверсна дотація</t>
  </si>
  <si>
    <t xml:space="preserve">Найменування адміністративно-територіальних одиниць </t>
  </si>
  <si>
    <t>Факт на звітну дату</t>
  </si>
  <si>
    <t>базова дотація</t>
  </si>
  <si>
    <t>реверс</t>
  </si>
  <si>
    <t xml:space="preserve"> ПДФО</t>
  </si>
  <si>
    <t xml:space="preserve"> 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</si>
  <si>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2023 рік</t>
    </r>
  </si>
  <si>
    <r>
      <t xml:space="preserve">План на </t>
    </r>
    <r>
      <rPr>
        <b/>
        <sz val="12"/>
        <rFont val="Verdana"/>
        <family val="2"/>
        <charset val="204"/>
      </rPr>
      <t xml:space="preserve">2024 рік </t>
    </r>
  </si>
  <si>
    <r>
      <t>Фактичні надходження на</t>
    </r>
    <r>
      <rPr>
        <b/>
        <sz val="12"/>
        <rFont val="Verdana"/>
        <family val="2"/>
        <charset val="204"/>
      </rPr>
      <t xml:space="preserve"> звітну дату 2024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</si>
  <si>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2024р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2023р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</si>
  <si>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2024 рік</t>
    </r>
    <r>
      <rPr>
        <sz val="11"/>
        <rFont val="Verdana"/>
        <family val="2"/>
        <charset val="204"/>
      </rPr>
      <t>, %</t>
    </r>
  </si>
  <si>
    <t xml:space="preserve">План на 2024 рік </t>
  </si>
  <si>
    <t>Факт на звітну дату 2024 року</t>
  </si>
  <si>
    <t>Виконання плану на 2024 рік, %</t>
  </si>
  <si>
    <t>Динаміка до факту на відповідну дату 2023 року</t>
  </si>
  <si>
    <t>План на 2024 рік</t>
  </si>
  <si>
    <t>Виконання плану на рік, %</t>
  </si>
  <si>
    <r>
      <t>Фактичні надходження на</t>
    </r>
    <r>
      <rPr>
        <b/>
        <sz val="12"/>
        <rFont val="Verdana"/>
        <family val="2"/>
        <charset val="204"/>
      </rPr>
      <t xml:space="preserve"> звітну дату 2023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</si>
  <si>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2023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2023 році</t>
    </r>
  </si>
  <si>
    <t>в т.ч. до загального фонду*</t>
  </si>
  <si>
    <t>податок на доходи фізичних осіб (без військовослужбовців)*</t>
  </si>
  <si>
    <t>ДЕРЖАВНИЙ БЮДЖЕТ загалом*</t>
  </si>
  <si>
    <t>податок та збір на доходи фізичних осіб*</t>
  </si>
  <si>
    <t>Динаміка 2024 р. до 2023 р. на звітну дату, %</t>
  </si>
  <si>
    <t>пдфо 110102</t>
  </si>
  <si>
    <t>податок на нерухоме майно, відмінне від земельної ділянки</t>
  </si>
  <si>
    <r>
      <t xml:space="preserve">План на </t>
    </r>
    <r>
      <rPr>
        <b/>
        <sz val="12"/>
        <rFont val="Verdana"/>
        <family val="2"/>
        <charset val="204"/>
      </rPr>
      <t>січень-квітень  2024 року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</si>
  <si>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січень-квітень 2024 року</t>
    </r>
    <r>
      <rPr>
        <sz val="11"/>
        <rFont val="Verdana"/>
        <family val="2"/>
        <charset val="204"/>
      </rPr>
      <t>, %</t>
    </r>
  </si>
  <si>
    <t>План на січень-квітень 2024 року</t>
  </si>
  <si>
    <t>Виконання плану на січень-квітень 2024 року</t>
  </si>
  <si>
    <r>
      <t xml:space="preserve">Аналіз мобілізації доходів до зведеного бюджету по Львівській області станом на 1 травня 2024 року </t>
    </r>
    <r>
      <rPr>
        <b/>
        <i/>
        <sz val="14"/>
        <rFont val="Verdana"/>
        <family val="2"/>
        <charset val="204"/>
      </rPr>
      <t xml:space="preserve"> (у співставних умовах*)</t>
    </r>
  </si>
  <si>
    <t>Надходження до загального фонду місцевих бюджетів Львівської області станом на 1 травня 2024 року  (у співставних умовах)</t>
  </si>
  <si>
    <t>Виконання місцевих бюджетів Львівської області за базовою дотацією станом на 1 травня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</si>
</sst>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3" formatCode="_-* #,##0.00\ _г_р_н_._-;\-* #,##0.00\ _г_р_н_._-;_-* &quot;-&quot;??\ _г_р_н_._-;_-@_-"/>
    <numFmt numFmtId="184" formatCode="_-* #,##0_р_._-;\-* #,##0_р_._-;_-* &quot;-&quot;_р_._-;_-@_-"/>
    <numFmt numFmtId="185" formatCode="0.0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\ &quot;z?&quot;;[Red]\-#,##0\ &quot;z?&quot;"/>
    <numFmt numFmtId="189" formatCode="#,##0.00\ &quot;z?&quot;;[Red]\-#,##0.00\ &quot;z?&quot;"/>
    <numFmt numFmtId="190" formatCode="_-* #,##0\ _z_?_-;\-* #,##0\ _z_?_-;_-* &quot;-&quot;\ _z_?_-;_-@_-"/>
    <numFmt numFmtId="191" formatCode="_-* #,##0.00\ _z_?_-;\-* #,##0.00\ _z_?_-;_-* &quot;-&quot;??\ _z_?_-;_-@_-"/>
    <numFmt numFmtId="192" formatCode="#,##0.\-"/>
    <numFmt numFmtId="193" formatCode="#,##0.0"/>
    <numFmt numFmtId="194" formatCode="#,##0.00000"/>
    <numFmt numFmtId="196" formatCode="_-* #,##0\ &quot;р.&quot;_-;\-* #,##0\ &quot;р.&quot;_-;_-* &quot;-&quot;\ &quot;р.&quot;_-;_-@_-"/>
    <numFmt numFmtId="197" formatCode="_-* #,##0\ _р_._-;\-* #,##0\ _р_._-;_-* &quot;-&quot;\ _р_._-;_-@_-"/>
    <numFmt numFmtId="198" formatCode="_-* #,##0.00\ &quot;р.&quot;_-;\-* #,##0.00\ &quot;р.&quot;_-;_-* &quot;-&quot;??\ &quot;р.&quot;_-;_-@_-"/>
    <numFmt numFmtId="199" formatCode="_-* #,##0.00\ _р_._-;\-* #,##0.00\ _р_._-;_-* &quot;-&quot;??\ _р_._-;_-@_-"/>
  </numFmts>
  <fonts count="103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12"/>
      <name val="Times New Roman Cyr"/>
      <family val="1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b/>
      <sz val="14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0"/>
      <name val="Times New Roman"/>
      <family val="1"/>
      <charset val="204"/>
    </font>
    <font>
      <b/>
      <sz val="11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name val="Verdana"/>
      <family val="2"/>
      <charset val="204"/>
    </font>
    <font>
      <sz val="10"/>
      <color indexed="12"/>
      <name val="Times New Roman"/>
      <family val="1"/>
      <charset val="204"/>
    </font>
    <font>
      <b/>
      <sz val="11.5"/>
      <name val="Verdana"/>
      <family val="2"/>
      <charset val="204"/>
    </font>
    <font>
      <b/>
      <sz val="11.5"/>
      <color indexed="8"/>
      <name val="Verdana"/>
      <family val="2"/>
      <charset val="204"/>
    </font>
    <font>
      <b/>
      <i/>
      <sz val="11"/>
      <name val="Verdana"/>
      <family val="2"/>
      <charset val="204"/>
    </font>
    <font>
      <b/>
      <sz val="11"/>
      <color indexed="8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2"/>
      <name val="Verdana"/>
      <family val="2"/>
      <charset val="204"/>
    </font>
    <font>
      <sz val="14"/>
      <name val="Times New Roman Cyr"/>
      <family val="1"/>
      <charset val="204"/>
    </font>
    <font>
      <sz val="12"/>
      <color indexed="12"/>
      <name val="Verdana"/>
      <family val="2"/>
      <charset val="204"/>
    </font>
    <font>
      <sz val="14"/>
      <color indexed="12"/>
      <name val="Times New Roman Cyr"/>
      <family val="1"/>
      <charset val="204"/>
    </font>
    <font>
      <sz val="16"/>
      <name val="Verdana"/>
      <family val="2"/>
      <charset val="204"/>
    </font>
    <font>
      <sz val="20"/>
      <name val="Verdana"/>
      <family val="2"/>
      <charset val="204"/>
    </font>
    <font>
      <sz val="18"/>
      <name val="Verdana"/>
      <family val="2"/>
      <charset val="204"/>
    </font>
    <font>
      <sz val="10"/>
      <name val="Verdana"/>
      <family val="2"/>
      <charset val="204"/>
    </font>
    <font>
      <sz val="10"/>
      <color indexed="12"/>
      <name val="Verdana"/>
      <family val="2"/>
      <charset val="204"/>
    </font>
    <font>
      <sz val="10"/>
      <color indexed="53"/>
      <name val="Verdana"/>
      <family val="2"/>
      <charset val="204"/>
    </font>
    <font>
      <sz val="12"/>
      <name val="Arial Cyr"/>
      <charset val="204"/>
    </font>
    <font>
      <b/>
      <sz val="12"/>
      <color indexed="8"/>
      <name val="Verdana"/>
      <family val="2"/>
      <charset val="204"/>
    </font>
    <font>
      <sz val="11.5"/>
      <name val="Verdana"/>
      <family val="2"/>
      <charset val="204"/>
    </font>
    <font>
      <b/>
      <i/>
      <sz val="14"/>
      <name val="Verdana"/>
      <family val="2"/>
      <charset val="204"/>
    </font>
    <font>
      <sz val="16"/>
      <color indexed="12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Verdana"/>
      <family val="2"/>
      <charset val="204"/>
    </font>
    <font>
      <sz val="14"/>
      <color theme="0"/>
      <name val="Verdana"/>
      <family val="2"/>
      <charset val="204"/>
    </font>
  </fonts>
  <fills count="6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04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0" fillId="2" borderId="0" applyNumberFormat="0" applyBorder="0" applyAlignment="0" applyProtection="0"/>
    <xf numFmtId="0" fontId="84" fillId="3" borderId="0" applyNumberFormat="0" applyBorder="0" applyAlignment="0" applyProtection="0"/>
    <xf numFmtId="0" fontId="84" fillId="3" borderId="0" applyNumberFormat="0" applyBorder="0" applyAlignment="0" applyProtection="0"/>
    <xf numFmtId="0" fontId="84" fillId="28" borderId="0" applyNumberFormat="0" applyBorder="0" applyAlignment="0" applyProtection="0"/>
    <xf numFmtId="0" fontId="20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5" borderId="0" applyNumberFormat="0" applyBorder="0" applyAlignment="0" applyProtection="0"/>
    <xf numFmtId="0" fontId="84" fillId="29" borderId="0" applyNumberFormat="0" applyBorder="0" applyAlignment="0" applyProtection="0"/>
    <xf numFmtId="0" fontId="20" fillId="4" borderId="0" applyNumberFormat="0" applyBorder="0" applyAlignment="0" applyProtection="0"/>
    <xf numFmtId="0" fontId="84" fillId="6" borderId="0" applyNumberFormat="0" applyBorder="0" applyAlignment="0" applyProtection="0"/>
    <xf numFmtId="0" fontId="84" fillId="6" borderId="0" applyNumberFormat="0" applyBorder="0" applyAlignment="0" applyProtection="0"/>
    <xf numFmtId="0" fontId="84" fillId="30" borderId="0" applyNumberFormat="0" applyBorder="0" applyAlignment="0" applyProtection="0"/>
    <xf numFmtId="0" fontId="20" fillId="2" borderId="0" applyNumberFormat="0" applyBorder="0" applyAlignment="0" applyProtection="0"/>
    <xf numFmtId="0" fontId="84" fillId="7" borderId="0" applyNumberFormat="0" applyBorder="0" applyAlignment="0" applyProtection="0"/>
    <xf numFmtId="0" fontId="84" fillId="7" borderId="0" applyNumberFormat="0" applyBorder="0" applyAlignment="0" applyProtection="0"/>
    <xf numFmtId="0" fontId="84" fillId="31" borderId="0" applyNumberFormat="0" applyBorder="0" applyAlignment="0" applyProtection="0"/>
    <xf numFmtId="0" fontId="20" fillId="8" borderId="0" applyNumberFormat="0" applyBorder="0" applyAlignment="0" applyProtection="0"/>
    <xf numFmtId="0" fontId="84" fillId="32" borderId="0" applyNumberFormat="0" applyBorder="0" applyAlignment="0" applyProtection="0"/>
    <xf numFmtId="0" fontId="20" fillId="9" borderId="0" applyNumberFormat="0" applyBorder="0" applyAlignment="0" applyProtection="0"/>
    <xf numFmtId="0" fontId="84" fillId="33" borderId="0" applyNumberFormat="0" applyBorder="0" applyAlignment="0" applyProtection="0"/>
    <xf numFmtId="0" fontId="20" fillId="2" borderId="0" applyNumberFormat="0" applyBorder="0" applyAlignment="0" applyProtection="0"/>
    <xf numFmtId="0" fontId="84" fillId="3" borderId="0" applyNumberFormat="0" applyBorder="0" applyAlignment="0" applyProtection="0"/>
    <xf numFmtId="0" fontId="20" fillId="8" borderId="0" applyNumberFormat="0" applyBorder="0" applyAlignment="0" applyProtection="0"/>
    <xf numFmtId="0" fontId="20" fillId="4" borderId="0" applyNumberFormat="0" applyBorder="0" applyAlignment="0" applyProtection="0"/>
    <xf numFmtId="0" fontId="84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4" fillId="6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84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84" fillId="32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84" fillId="33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84" fillId="34" borderId="0" applyNumberFormat="0" applyBorder="0" applyAlignment="0" applyProtection="0"/>
    <xf numFmtId="0" fontId="20" fillId="4" borderId="0" applyNumberFormat="0" applyBorder="0" applyAlignment="0" applyProtection="0"/>
    <xf numFmtId="0" fontId="84" fillId="35" borderId="0" applyNumberFormat="0" applyBorder="0" applyAlignment="0" applyProtection="0"/>
    <xf numFmtId="0" fontId="20" fillId="4" borderId="0" applyNumberFormat="0" applyBorder="0" applyAlignment="0" applyProtection="0"/>
    <xf numFmtId="0" fontId="84" fillId="13" borderId="0" applyNumberFormat="0" applyBorder="0" applyAlignment="0" applyProtection="0"/>
    <xf numFmtId="0" fontId="84" fillId="13" borderId="0" applyNumberFormat="0" applyBorder="0" applyAlignment="0" applyProtection="0"/>
    <xf numFmtId="0" fontId="84" fillId="36" borderId="0" applyNumberFormat="0" applyBorder="0" applyAlignment="0" applyProtection="0"/>
    <xf numFmtId="0" fontId="20" fillId="11" borderId="0" applyNumberFormat="0" applyBorder="0" applyAlignment="0" applyProtection="0"/>
    <xf numFmtId="0" fontId="84" fillId="37" borderId="0" applyNumberFormat="0" applyBorder="0" applyAlignment="0" applyProtection="0"/>
    <xf numFmtId="0" fontId="20" fillId="12" borderId="0" applyNumberFormat="0" applyBorder="0" applyAlignment="0" applyProtection="0"/>
    <xf numFmtId="0" fontId="84" fillId="38" borderId="0" applyNumberFormat="0" applyBorder="0" applyAlignment="0" applyProtection="0"/>
    <xf numFmtId="0" fontId="20" fillId="9" borderId="0" applyNumberFormat="0" applyBorder="0" applyAlignment="0" applyProtection="0"/>
    <xf numFmtId="0" fontId="84" fillId="39" borderId="0" applyNumberFormat="0" applyBorder="0" applyAlignment="0" applyProtection="0"/>
    <xf numFmtId="0" fontId="20" fillId="11" borderId="0" applyNumberFormat="0" applyBorder="0" applyAlignment="0" applyProtection="0"/>
    <xf numFmtId="0" fontId="84" fillId="34" borderId="0" applyNumberFormat="0" applyBorder="0" applyAlignment="0" applyProtection="0"/>
    <xf numFmtId="0" fontId="20" fillId="12" borderId="0" applyNumberFormat="0" applyBorder="0" applyAlignment="0" applyProtection="0"/>
    <xf numFmtId="0" fontId="20" fillId="4" borderId="0" applyNumberFormat="0" applyBorder="0" applyAlignment="0" applyProtection="0"/>
    <xf numFmtId="0" fontId="84" fillId="3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4" fillId="13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84" fillId="37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84" fillId="38" borderId="0" applyNumberFormat="0" applyBorder="0" applyAlignment="0" applyProtection="0"/>
    <xf numFmtId="0" fontId="20" fillId="9" borderId="0" applyNumberFormat="0" applyBorder="0" applyAlignment="0" applyProtection="0"/>
    <xf numFmtId="0" fontId="84" fillId="39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85" fillId="40" borderId="0" applyNumberFormat="0" applyBorder="0" applyAlignment="0" applyProtection="0"/>
    <xf numFmtId="0" fontId="21" fillId="4" borderId="0" applyNumberFormat="0" applyBorder="0" applyAlignment="0" applyProtection="0"/>
    <xf numFmtId="0" fontId="85" fillId="41" borderId="0" applyNumberFormat="0" applyBorder="0" applyAlignment="0" applyProtection="0"/>
    <xf numFmtId="0" fontId="21" fillId="4" borderId="0" applyNumberFormat="0" applyBorder="0" applyAlignment="0" applyProtection="0"/>
    <xf numFmtId="0" fontId="85" fillId="13" borderId="0" applyNumberFormat="0" applyBorder="0" applyAlignment="0" applyProtection="0"/>
    <xf numFmtId="0" fontId="85" fillId="13" borderId="0" applyNumberFormat="0" applyBorder="0" applyAlignment="0" applyProtection="0"/>
    <xf numFmtId="0" fontId="85" fillId="42" borderId="0" applyNumberFormat="0" applyBorder="0" applyAlignment="0" applyProtection="0"/>
    <xf numFmtId="0" fontId="21" fillId="11" borderId="0" applyNumberFormat="0" applyBorder="0" applyAlignment="0" applyProtection="0"/>
    <xf numFmtId="0" fontId="85" fillId="17" borderId="0" applyNumberFormat="0" applyBorder="0" applyAlignment="0" applyProtection="0"/>
    <xf numFmtId="0" fontId="85" fillId="17" borderId="0" applyNumberFormat="0" applyBorder="0" applyAlignment="0" applyProtection="0"/>
    <xf numFmtId="0" fontId="85" fillId="43" borderId="0" applyNumberFormat="0" applyBorder="0" applyAlignment="0" applyProtection="0"/>
    <xf numFmtId="0" fontId="21" fillId="16" borderId="0" applyNumberFormat="0" applyBorder="0" applyAlignment="0" applyProtection="0"/>
    <xf numFmtId="0" fontId="85" fillId="44" borderId="0" applyNumberFormat="0" applyBorder="0" applyAlignment="0" applyProtection="0"/>
    <xf numFmtId="0" fontId="21" fillId="9" borderId="0" applyNumberFormat="0" applyBorder="0" applyAlignment="0" applyProtection="0"/>
    <xf numFmtId="0" fontId="85" fillId="18" borderId="0" applyNumberFormat="0" applyBorder="0" applyAlignment="0" applyProtection="0"/>
    <xf numFmtId="0" fontId="85" fillId="18" borderId="0" applyNumberFormat="0" applyBorder="0" applyAlignment="0" applyProtection="0"/>
    <xf numFmtId="0" fontId="85" fillId="45" borderId="0" applyNumberFormat="0" applyBorder="0" applyAlignment="0" applyProtection="0"/>
    <xf numFmtId="0" fontId="21" fillId="16" borderId="0" applyNumberFormat="0" applyBorder="0" applyAlignment="0" applyProtection="0"/>
    <xf numFmtId="0" fontId="85" fillId="40" borderId="0" applyNumberFormat="0" applyBorder="0" applyAlignment="0" applyProtection="0"/>
    <xf numFmtId="0" fontId="21" fillId="12" borderId="0" applyNumberFormat="0" applyBorder="0" applyAlignment="0" applyProtection="0"/>
    <xf numFmtId="0" fontId="21" fillId="4" borderId="0" applyNumberFormat="0" applyBorder="0" applyAlignment="0" applyProtection="0"/>
    <xf numFmtId="0" fontId="85" fillId="41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85" fillId="13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85" fillId="1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5" fillId="44" borderId="0" applyNumberFormat="0" applyBorder="0" applyAlignment="0" applyProtection="0"/>
    <xf numFmtId="0" fontId="21" fillId="9" borderId="0" applyNumberFormat="0" applyBorder="0" applyAlignment="0" applyProtection="0"/>
    <xf numFmtId="0" fontId="85" fillId="18" borderId="0" applyNumberFormat="0" applyBorder="0" applyAlignment="0" applyProtection="0"/>
    <xf numFmtId="0" fontId="21" fillId="19" borderId="0" applyNumberFormat="0" applyBorder="0" applyAlignment="0" applyProtection="0"/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97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6" fontId="8" fillId="0" borderId="0"/>
    <xf numFmtId="19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92" fontId="10" fillId="20" borderId="0"/>
    <xf numFmtId="192" fontId="10" fillId="20" borderId="0"/>
    <xf numFmtId="0" fontId="11" fillId="21" borderId="0"/>
    <xf numFmtId="0" fontId="11" fillId="21" borderId="0"/>
    <xf numFmtId="192" fontId="12" fillId="0" borderId="0"/>
    <xf numFmtId="192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19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21" fillId="16" borderId="0" applyNumberFormat="0" applyBorder="0" applyAlignment="0" applyProtection="0"/>
    <xf numFmtId="0" fontId="85" fillId="46" borderId="0" applyNumberFormat="0" applyBorder="0" applyAlignment="0" applyProtection="0"/>
    <xf numFmtId="0" fontId="21" fillId="22" borderId="0" applyNumberFormat="0" applyBorder="0" applyAlignment="0" applyProtection="0"/>
    <xf numFmtId="0" fontId="85" fillId="47" borderId="0" applyNumberFormat="0" applyBorder="0" applyAlignment="0" applyProtection="0"/>
    <xf numFmtId="0" fontId="21" fillId="22" borderId="0" applyNumberFormat="0" applyBorder="0" applyAlignment="0" applyProtection="0"/>
    <xf numFmtId="0" fontId="85" fillId="48" borderId="0" applyNumberFormat="0" applyBorder="0" applyAlignment="0" applyProtection="0"/>
    <xf numFmtId="0" fontId="21" fillId="23" borderId="0" applyNumberFormat="0" applyBorder="0" applyAlignment="0" applyProtection="0"/>
    <xf numFmtId="0" fontId="85" fillId="49" borderId="0" applyNumberFormat="0" applyBorder="0" applyAlignment="0" applyProtection="0"/>
    <xf numFmtId="0" fontId="21" fillId="16" borderId="0" applyNumberFormat="0" applyBorder="0" applyAlignment="0" applyProtection="0"/>
    <xf numFmtId="0" fontId="85" fillId="50" borderId="0" applyNumberFormat="0" applyBorder="0" applyAlignment="0" applyProtection="0"/>
    <xf numFmtId="0" fontId="21" fillId="24" borderId="0" applyNumberFormat="0" applyBorder="0" applyAlignment="0" applyProtection="0"/>
    <xf numFmtId="0" fontId="85" fillId="51" borderId="0" applyNumberFormat="0" applyBorder="0" applyAlignment="0" applyProtection="0"/>
    <xf numFmtId="0" fontId="21" fillId="16" borderId="0" applyNumberFormat="0" applyBorder="0" applyAlignment="0" applyProtection="0"/>
    <xf numFmtId="0" fontId="85" fillId="46" borderId="0" applyNumberFormat="0" applyBorder="0" applyAlignment="0" applyProtection="0"/>
    <xf numFmtId="0" fontId="21" fillId="22" borderId="0" applyNumberFormat="0" applyBorder="0" applyAlignment="0" applyProtection="0"/>
    <xf numFmtId="0" fontId="85" fillId="47" borderId="0" applyNumberFormat="0" applyBorder="0" applyAlignment="0" applyProtection="0"/>
    <xf numFmtId="0" fontId="21" fillId="24" borderId="0" applyNumberFormat="0" applyBorder="0" applyAlignment="0" applyProtection="0"/>
    <xf numFmtId="0" fontId="21" fillId="22" borderId="0" applyNumberFormat="0" applyBorder="0" applyAlignment="0" applyProtection="0"/>
    <xf numFmtId="0" fontId="85" fillId="48" borderId="0" applyNumberFormat="0" applyBorder="0" applyAlignment="0" applyProtection="0"/>
    <xf numFmtId="0" fontId="21" fillId="25" borderId="0" applyNumberFormat="0" applyBorder="0" applyAlignment="0" applyProtection="0"/>
    <xf numFmtId="0" fontId="21" fillId="23" borderId="0" applyNumberFormat="0" applyBorder="0" applyAlignment="0" applyProtection="0"/>
    <xf numFmtId="0" fontId="85" fillId="49" borderId="0" applyNumberFormat="0" applyBorder="0" applyAlignment="0" applyProtection="0"/>
    <xf numFmtId="0" fontId="21" fillId="14" borderId="0" applyNumberFormat="0" applyBorder="0" applyAlignment="0" applyProtection="0"/>
    <xf numFmtId="0" fontId="21" fillId="16" borderId="0" applyNumberFormat="0" applyBorder="0" applyAlignment="0" applyProtection="0"/>
    <xf numFmtId="0" fontId="85" fillId="50" borderId="0" applyNumberFormat="0" applyBorder="0" applyAlignment="0" applyProtection="0"/>
    <xf numFmtId="0" fontId="21" fillId="4" borderId="0" applyNumberFormat="0" applyBorder="0" applyAlignment="0" applyProtection="0"/>
    <xf numFmtId="0" fontId="21" fillId="24" borderId="0" applyNumberFormat="0" applyBorder="0" applyAlignment="0" applyProtection="0"/>
    <xf numFmtId="0" fontId="85" fillId="51" borderId="0" applyNumberFormat="0" applyBorder="0" applyAlignment="0" applyProtection="0"/>
    <xf numFmtId="0" fontId="21" fillId="19" borderId="0" applyNumberFormat="0" applyBorder="0" applyAlignment="0" applyProtection="0"/>
    <xf numFmtId="0" fontId="86" fillId="52" borderId="52" applyNumberFormat="0" applyAlignment="0" applyProtection="0"/>
    <xf numFmtId="0" fontId="45" fillId="9" borderId="2" applyNumberFormat="0" applyAlignment="0" applyProtection="0"/>
    <xf numFmtId="0" fontId="86" fillId="52" borderId="52" applyNumberFormat="0" applyAlignment="0" applyProtection="0"/>
    <xf numFmtId="0" fontId="23" fillId="2" borderId="3" applyNumberFormat="0" applyAlignment="0" applyProtection="0"/>
    <xf numFmtId="0" fontId="87" fillId="53" borderId="53" applyNumberFormat="0" applyAlignment="0" applyProtection="0"/>
    <xf numFmtId="0" fontId="24" fillId="2" borderId="2" applyNumberFormat="0" applyAlignment="0" applyProtection="0"/>
    <xf numFmtId="0" fontId="88" fillId="53" borderId="52" applyNumberFormat="0" applyAlignment="0" applyProtection="0"/>
    <xf numFmtId="0" fontId="25" fillId="6" borderId="0" applyNumberFormat="0" applyBorder="0" applyAlignment="0" applyProtection="0"/>
    <xf numFmtId="0" fontId="89" fillId="54" borderId="0" applyNumberFormat="0" applyBorder="0" applyAlignment="0" applyProtection="0"/>
    <xf numFmtId="0" fontId="26" fillId="0" borderId="5" applyNumberFormat="0" applyFill="0" applyAlignment="0" applyProtection="0"/>
    <xf numFmtId="0" fontId="90" fillId="0" borderId="54" applyNumberFormat="0" applyFill="0" applyAlignment="0" applyProtection="0"/>
    <xf numFmtId="0" fontId="47" fillId="0" borderId="5" applyNumberFormat="0" applyFill="0" applyAlignment="0" applyProtection="0"/>
    <xf numFmtId="0" fontId="27" fillId="0" borderId="6" applyNumberFormat="0" applyFill="0" applyAlignment="0" applyProtection="0"/>
    <xf numFmtId="0" fontId="91" fillId="0" borderId="55" applyNumberFormat="0" applyFill="0" applyAlignment="0" applyProtection="0"/>
    <xf numFmtId="0" fontId="48" fillId="0" borderId="7" applyNumberFormat="0" applyFill="0" applyAlignment="0" applyProtection="0"/>
    <xf numFmtId="0" fontId="28" fillId="0" borderId="8" applyNumberFormat="0" applyFill="0" applyAlignment="0" applyProtection="0"/>
    <xf numFmtId="0" fontId="92" fillId="0" borderId="56" applyNumberFormat="0" applyFill="0" applyAlignment="0" applyProtection="0"/>
    <xf numFmtId="0" fontId="49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4" fillId="0" borderId="0"/>
    <xf numFmtId="0" fontId="20" fillId="0" borderId="0"/>
    <xf numFmtId="0" fontId="29" fillId="0" borderId="0"/>
    <xf numFmtId="0" fontId="16" fillId="0" borderId="0"/>
    <xf numFmtId="0" fontId="19" fillId="0" borderId="0"/>
    <xf numFmtId="0" fontId="19" fillId="0" borderId="0"/>
    <xf numFmtId="0" fontId="29" fillId="0" borderId="0"/>
    <xf numFmtId="0" fontId="20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84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93" fillId="0" borderId="57" applyNumberFormat="0" applyFill="0" applyAlignment="0" applyProtection="0"/>
    <xf numFmtId="0" fontId="23" fillId="0" borderId="10" applyNumberFormat="0" applyFill="0" applyAlignment="0" applyProtection="0"/>
    <xf numFmtId="0" fontId="94" fillId="0" borderId="58" applyNumberFormat="0" applyFill="0" applyAlignment="0" applyProtection="0"/>
    <xf numFmtId="0" fontId="95" fillId="55" borderId="59" applyNumberFormat="0" applyAlignment="0" applyProtection="0"/>
    <xf numFmtId="0" fontId="30" fillId="25" borderId="11" applyNumberFormat="0" applyAlignment="0" applyProtection="0"/>
    <xf numFmtId="0" fontId="95" fillId="55" borderId="59" applyNumberFormat="0" applyAlignment="0" applyProtection="0"/>
    <xf numFmtId="0" fontId="9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97" fillId="56" borderId="0" applyNumberFormat="0" applyBorder="0" applyAlignment="0" applyProtection="0"/>
    <xf numFmtId="0" fontId="24" fillId="2" borderId="2" applyNumberFormat="0" applyAlignment="0" applyProtection="0"/>
    <xf numFmtId="0" fontId="88" fillId="53" borderId="52" applyNumberFormat="0" applyAlignment="0" applyProtection="0"/>
    <xf numFmtId="0" fontId="24" fillId="11" borderId="2" applyNumberFormat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4" fillId="0" borderId="0"/>
    <xf numFmtId="0" fontId="20" fillId="0" borderId="0"/>
    <xf numFmtId="0" fontId="29" fillId="0" borderId="0"/>
    <xf numFmtId="0" fontId="19" fillId="0" borderId="0"/>
    <xf numFmtId="0" fontId="19" fillId="0" borderId="0"/>
    <xf numFmtId="0" fontId="51" fillId="0" borderId="0"/>
    <xf numFmtId="0" fontId="84" fillId="0" borderId="0"/>
    <xf numFmtId="0" fontId="84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43" fillId="0" borderId="0"/>
    <xf numFmtId="0" fontId="19" fillId="0" borderId="0"/>
    <xf numFmtId="0" fontId="19" fillId="0" borderId="0"/>
    <xf numFmtId="0" fontId="19" fillId="0" borderId="0"/>
    <xf numFmtId="0" fontId="23" fillId="0" borderId="10" applyNumberFormat="0" applyFill="0" applyAlignment="0" applyProtection="0"/>
    <xf numFmtId="0" fontId="94" fillId="0" borderId="58" applyNumberFormat="0" applyFill="0" applyAlignment="0" applyProtection="0"/>
    <xf numFmtId="0" fontId="33" fillId="5" borderId="0" applyNumberFormat="0" applyBorder="0" applyAlignment="0" applyProtection="0"/>
    <xf numFmtId="0" fontId="98" fillId="57" borderId="0" applyNumberFormat="0" applyBorder="0" applyAlignment="0" applyProtection="0"/>
    <xf numFmtId="0" fontId="33" fillId="5" borderId="0" applyNumberFormat="0" applyBorder="0" applyAlignment="0" applyProtection="0"/>
    <xf numFmtId="0" fontId="98" fillId="57" borderId="0" applyNumberFormat="0" applyBorder="0" applyAlignment="0" applyProtection="0"/>
    <xf numFmtId="0" fontId="3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29" fillId="10" borderId="12" applyNumberFormat="0" applyFont="0" applyAlignment="0" applyProtection="0"/>
    <xf numFmtId="0" fontId="53" fillId="58" borderId="60" applyNumberFormat="0" applyFont="0" applyAlignment="0" applyProtection="0"/>
    <xf numFmtId="0" fontId="55" fillId="58" borderId="60" applyNumberFormat="0" applyFont="0" applyAlignment="0" applyProtection="0"/>
    <xf numFmtId="0" fontId="56" fillId="58" borderId="60" applyNumberFormat="0" applyFont="0" applyAlignment="0" applyProtection="0"/>
    <xf numFmtId="0" fontId="32" fillId="10" borderId="12" applyNumberFormat="0" applyFont="0" applyAlignment="0" applyProtection="0"/>
    <xf numFmtId="0" fontId="44" fillId="58" borderId="60" applyNumberFormat="0" applyFont="0" applyAlignment="0" applyProtection="0"/>
    <xf numFmtId="0" fontId="20" fillId="10" borderId="12" applyNumberFormat="0" applyFont="0" applyAlignment="0" applyProtection="0"/>
    <xf numFmtId="0" fontId="53" fillId="58" borderId="60" applyNumberFormat="0" applyFont="0" applyAlignment="0" applyProtection="0"/>
    <xf numFmtId="0" fontId="20" fillId="58" borderId="60" applyNumberFormat="0" applyFont="0" applyAlignment="0" applyProtection="0"/>
    <xf numFmtId="0" fontId="19" fillId="10" borderId="12" applyNumberFormat="0" applyFont="0" applyAlignment="0" applyProtection="0"/>
    <xf numFmtId="0" fontId="20" fillId="58" borderId="60" applyNumberFormat="0" applyFont="0" applyAlignment="0" applyProtection="0"/>
    <xf numFmtId="0" fontId="53" fillId="58" borderId="60" applyNumberFormat="0" applyFont="0" applyAlignment="0" applyProtection="0"/>
    <xf numFmtId="0" fontId="23" fillId="2" borderId="3" applyNumberFormat="0" applyAlignment="0" applyProtection="0"/>
    <xf numFmtId="0" fontId="87" fillId="53" borderId="53" applyNumberFormat="0" applyAlignment="0" applyProtection="0"/>
    <xf numFmtId="0" fontId="46" fillId="11" borderId="4" applyNumberFormat="0" applyAlignment="0" applyProtection="0"/>
    <xf numFmtId="0" fontId="93" fillId="0" borderId="57" applyNumberFormat="0" applyFill="0" applyAlignment="0" applyProtection="0"/>
    <xf numFmtId="0" fontId="31" fillId="15" borderId="0" applyNumberFormat="0" applyBorder="0" applyAlignment="0" applyProtection="0"/>
    <xf numFmtId="0" fontId="97" fillId="56" borderId="0" applyNumberFormat="0" applyBorder="0" applyAlignment="0" applyProtection="0"/>
    <xf numFmtId="0" fontId="2" fillId="0" borderId="0"/>
    <xf numFmtId="0" fontId="10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84" fontId="1" fillId="0" borderId="0" applyFont="0" applyFill="0" applyBorder="0" applyAlignment="0" applyProtection="0"/>
    <xf numFmtId="199" fontId="35" fillId="0" borderId="0" applyFont="0" applyFill="0" applyBorder="0" applyAlignment="0" applyProtection="0"/>
    <xf numFmtId="183" fontId="43" fillId="0" borderId="0" applyFont="0" applyFill="0" applyBorder="0" applyAlignment="0" applyProtection="0"/>
    <xf numFmtId="0" fontId="89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289">
    <xf numFmtId="0" fontId="0" fillId="0" borderId="0" xfId="0"/>
    <xf numFmtId="0" fontId="18" fillId="0" borderId="0" xfId="0" applyFont="1"/>
    <xf numFmtId="0" fontId="3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7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Fill="1" applyAlignment="1">
      <alignment horizontal="center"/>
    </xf>
    <xf numFmtId="0" fontId="42" fillId="0" borderId="0" xfId="0" applyFont="1"/>
    <xf numFmtId="193" fontId="17" fillId="0" borderId="0" xfId="0" applyNumberFormat="1" applyFont="1" applyAlignment="1">
      <alignment vertical="center"/>
    </xf>
    <xf numFmtId="0" fontId="39" fillId="0" borderId="13" xfId="366" applyFont="1" applyFill="1" applyBorder="1" applyAlignment="1">
      <alignment horizontal="center" vertical="center" wrapText="1"/>
    </xf>
    <xf numFmtId="193" fontId="52" fillId="0" borderId="14" xfId="366" applyNumberFormat="1" applyFont="1" applyFill="1" applyBorder="1" applyAlignment="1">
      <alignment horizontal="center" vertical="center"/>
    </xf>
    <xf numFmtId="193" fontId="52" fillId="0" borderId="14" xfId="366" applyNumberFormat="1" applyFont="1" applyFill="1" applyBorder="1" applyAlignment="1">
      <alignment horizontal="right" vertical="center" indent="1"/>
    </xf>
    <xf numFmtId="193" fontId="52" fillId="0" borderId="13" xfId="366" applyNumberFormat="1" applyFont="1" applyFill="1" applyBorder="1" applyAlignment="1">
      <alignment horizontal="right" vertical="center" indent="1"/>
    </xf>
    <xf numFmtId="193" fontId="54" fillId="0" borderId="14" xfId="366" applyNumberFormat="1" applyFont="1" applyFill="1" applyBorder="1" applyAlignment="1">
      <alignment horizontal="right" vertical="center" indent="1"/>
    </xf>
    <xf numFmtId="193" fontId="58" fillId="0" borderId="15" xfId="366" applyNumberFormat="1" applyFont="1" applyFill="1" applyBorder="1" applyAlignment="1">
      <alignment horizontal="center" vertical="center"/>
    </xf>
    <xf numFmtId="0" fontId="17" fillId="0" borderId="16" xfId="0" applyFont="1" applyBorder="1" applyAlignment="1">
      <alignment vertical="center"/>
    </xf>
    <xf numFmtId="0" fontId="40" fillId="0" borderId="16" xfId="366" applyFont="1" applyBorder="1" applyAlignment="1">
      <alignment horizontal="center" vertical="center"/>
    </xf>
    <xf numFmtId="0" fontId="40" fillId="0" borderId="17" xfId="366" applyFont="1" applyBorder="1" applyAlignment="1">
      <alignment horizontal="center" vertical="center"/>
    </xf>
    <xf numFmtId="0" fontId="40" fillId="0" borderId="18" xfId="366" applyFont="1" applyBorder="1" applyAlignment="1">
      <alignment horizontal="center" vertical="center"/>
    </xf>
    <xf numFmtId="0" fontId="40" fillId="0" borderId="19" xfId="366" applyFont="1" applyBorder="1" applyAlignment="1">
      <alignment horizontal="center" vertical="center"/>
    </xf>
    <xf numFmtId="193" fontId="52" fillId="0" borderId="20" xfId="366" applyNumberFormat="1" applyFont="1" applyFill="1" applyBorder="1" applyAlignment="1">
      <alignment horizontal="right" vertical="center" indent="1"/>
    </xf>
    <xf numFmtId="0" fontId="40" fillId="0" borderId="21" xfId="366" applyFont="1" applyBorder="1" applyAlignment="1">
      <alignment horizontal="center" vertical="center"/>
    </xf>
    <xf numFmtId="193" fontId="52" fillId="0" borderId="14" xfId="0" applyNumberFormat="1" applyFont="1" applyFill="1" applyBorder="1" applyAlignment="1">
      <alignment horizontal="right" vertical="center" indent="1"/>
    </xf>
    <xf numFmtId="193" fontId="52" fillId="0" borderId="22" xfId="0" applyNumberFormat="1" applyFont="1" applyFill="1" applyBorder="1" applyAlignment="1">
      <alignment horizontal="right" vertical="center" indent="1"/>
    </xf>
    <xf numFmtId="0" fontId="58" fillId="0" borderId="15" xfId="0" applyFont="1" applyBorder="1" applyAlignment="1">
      <alignment horizontal="center" vertical="center"/>
    </xf>
    <xf numFmtId="193" fontId="52" fillId="0" borderId="14" xfId="0" applyNumberFormat="1" applyFont="1" applyFill="1" applyBorder="1" applyAlignment="1">
      <alignment horizontal="center" vertical="center"/>
    </xf>
    <xf numFmtId="193" fontId="52" fillId="0" borderId="23" xfId="366" applyNumberFormat="1" applyFont="1" applyFill="1" applyBorder="1" applyAlignment="1">
      <alignment horizontal="right" vertical="center" indent="1"/>
    </xf>
    <xf numFmtId="193" fontId="52" fillId="0" borderId="23" xfId="366" applyNumberFormat="1" applyFont="1" applyFill="1" applyBorder="1" applyAlignment="1">
      <alignment horizontal="center" vertical="center"/>
    </xf>
    <xf numFmtId="193" fontId="52" fillId="0" borderId="20" xfId="0" applyNumberFormat="1" applyFont="1" applyFill="1" applyBorder="1" applyAlignment="1">
      <alignment horizontal="center" vertical="center"/>
    </xf>
    <xf numFmtId="193" fontId="52" fillId="0" borderId="13" xfId="0" applyNumberFormat="1" applyFont="1" applyFill="1" applyBorder="1" applyAlignment="1">
      <alignment horizontal="center" vertical="center"/>
    </xf>
    <xf numFmtId="185" fontId="52" fillId="0" borderId="14" xfId="0" applyNumberFormat="1" applyFont="1" applyFill="1" applyBorder="1" applyAlignment="1">
      <alignment horizontal="center" vertical="center"/>
    </xf>
    <xf numFmtId="193" fontId="39" fillId="0" borderId="13" xfId="0" applyNumberFormat="1" applyFont="1" applyBorder="1" applyAlignment="1">
      <alignment horizontal="center" vertical="center" wrapText="1"/>
    </xf>
    <xf numFmtId="193" fontId="58" fillId="0" borderId="15" xfId="0" applyNumberFormat="1" applyFont="1" applyFill="1" applyBorder="1" applyAlignment="1">
      <alignment horizontal="right" vertical="center" indent="1"/>
    </xf>
    <xf numFmtId="193" fontId="52" fillId="0" borderId="22" xfId="366" applyNumberFormat="1" applyFont="1" applyFill="1" applyBorder="1" applyAlignment="1">
      <alignment horizontal="right" vertical="center" indent="1"/>
    </xf>
    <xf numFmtId="0" fontId="57" fillId="0" borderId="14" xfId="365" applyFont="1" applyFill="1" applyBorder="1" applyAlignment="1">
      <alignment vertical="center"/>
    </xf>
    <xf numFmtId="0" fontId="57" fillId="0" borderId="23" xfId="365" applyFont="1" applyFill="1" applyBorder="1" applyAlignment="1">
      <alignment vertical="center"/>
    </xf>
    <xf numFmtId="193" fontId="52" fillId="0" borderId="24" xfId="0" applyNumberFormat="1" applyFont="1" applyFill="1" applyBorder="1" applyAlignment="1">
      <alignment horizontal="center" vertical="center"/>
    </xf>
    <xf numFmtId="1" fontId="57" fillId="0" borderId="14" xfId="365" applyNumberFormat="1" applyFont="1" applyFill="1" applyBorder="1" applyAlignment="1">
      <alignment vertical="center"/>
    </xf>
    <xf numFmtId="185" fontId="52" fillId="0" borderId="24" xfId="0" applyNumberFormat="1" applyFont="1" applyFill="1" applyBorder="1" applyAlignment="1">
      <alignment horizontal="center" vertical="center"/>
    </xf>
    <xf numFmtId="185" fontId="52" fillId="0" borderId="25" xfId="0" applyNumberFormat="1" applyFont="1" applyFill="1" applyBorder="1" applyAlignment="1">
      <alignment horizontal="center" vertical="center"/>
    </xf>
    <xf numFmtId="193" fontId="52" fillId="0" borderId="23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right"/>
    </xf>
    <xf numFmtId="193" fontId="52" fillId="0" borderId="22" xfId="366" applyNumberFormat="1" applyFont="1" applyFill="1" applyBorder="1" applyAlignment="1">
      <alignment horizontal="center" vertical="center"/>
    </xf>
    <xf numFmtId="0" fontId="57" fillId="0" borderId="13" xfId="365" applyFont="1" applyFill="1" applyBorder="1" applyAlignment="1">
      <alignment vertical="center"/>
    </xf>
    <xf numFmtId="0" fontId="60" fillId="0" borderId="0" xfId="0" applyFont="1" applyFill="1" applyAlignment="1">
      <alignment wrapText="1"/>
    </xf>
    <xf numFmtId="0" fontId="61" fillId="0" borderId="0" xfId="0" applyFont="1" applyFill="1" applyAlignment="1">
      <alignment wrapText="1"/>
    </xf>
    <xf numFmtId="0" fontId="62" fillId="0" borderId="0" xfId="0" applyFont="1" applyFill="1" applyAlignment="1">
      <alignment wrapText="1"/>
    </xf>
    <xf numFmtId="0" fontId="62" fillId="0" borderId="0" xfId="0" applyFont="1" applyFill="1" applyAlignment="1">
      <alignment vertical="top" wrapText="1"/>
    </xf>
    <xf numFmtId="0" fontId="60" fillId="0" borderId="0" xfId="0" applyFont="1" applyFill="1" applyAlignment="1">
      <alignment horizontal="right" wrapText="1"/>
    </xf>
    <xf numFmtId="0" fontId="62" fillId="26" borderId="14" xfId="0" applyFont="1" applyFill="1" applyBorder="1" applyAlignment="1">
      <alignment horizontal="center" vertical="center" wrapText="1"/>
    </xf>
    <xf numFmtId="193" fontId="39" fillId="0" borderId="14" xfId="0" applyNumberFormat="1" applyFont="1" applyFill="1" applyBorder="1" applyAlignment="1">
      <alignment horizontal="right" vertical="center" wrapText="1"/>
    </xf>
    <xf numFmtId="193" fontId="39" fillId="27" borderId="14" xfId="0" applyNumberFormat="1" applyFont="1" applyFill="1" applyBorder="1" applyAlignment="1">
      <alignment horizontal="right" vertical="center" wrapText="1"/>
    </xf>
    <xf numFmtId="193" fontId="39" fillId="0" borderId="14" xfId="0" applyNumberFormat="1" applyFont="1" applyBorder="1" applyAlignment="1">
      <alignment horizontal="center" vertical="center" wrapText="1"/>
    </xf>
    <xf numFmtId="193" fontId="39" fillId="0" borderId="14" xfId="0" applyNumberFormat="1" applyFont="1" applyBorder="1" applyAlignment="1">
      <alignment horizontal="right" vertical="center" wrapText="1"/>
    </xf>
    <xf numFmtId="193" fontId="39" fillId="0" borderId="14" xfId="0" applyNumberFormat="1" applyFont="1" applyBorder="1" applyAlignment="1">
      <alignment horizontal="right" vertical="center" wrapText="1" indent="1"/>
    </xf>
    <xf numFmtId="193" fontId="64" fillId="0" borderId="14" xfId="0" applyNumberFormat="1" applyFont="1" applyFill="1" applyBorder="1" applyAlignment="1">
      <alignment horizontal="right" vertical="center" wrapText="1"/>
    </xf>
    <xf numFmtId="193" fontId="64" fillId="27" borderId="14" xfId="0" applyNumberFormat="1" applyFont="1" applyFill="1" applyBorder="1" applyAlignment="1">
      <alignment horizontal="right" vertical="center" wrapText="1"/>
    </xf>
    <xf numFmtId="193" fontId="65" fillId="0" borderId="14" xfId="0" applyNumberFormat="1" applyFont="1" applyBorder="1" applyAlignment="1">
      <alignment horizontal="right" vertical="center" wrapText="1"/>
    </xf>
    <xf numFmtId="193" fontId="64" fillId="0" borderId="14" xfId="0" applyNumberFormat="1" applyFont="1" applyBorder="1" applyAlignment="1">
      <alignment horizontal="center" vertical="center" wrapText="1"/>
    </xf>
    <xf numFmtId="193" fontId="64" fillId="0" borderId="14" xfId="0" applyNumberFormat="1" applyFont="1" applyBorder="1" applyAlignment="1">
      <alignment horizontal="right" vertical="center" wrapText="1" indent="1"/>
    </xf>
    <xf numFmtId="193" fontId="60" fillId="0" borderId="14" xfId="0" applyNumberFormat="1" applyFont="1" applyFill="1" applyBorder="1" applyAlignment="1">
      <alignment horizontal="right" vertical="center" wrapText="1"/>
    </xf>
    <xf numFmtId="193" fontId="60" fillId="27" borderId="14" xfId="0" applyNumberFormat="1" applyFont="1" applyFill="1" applyBorder="1" applyAlignment="1">
      <alignment horizontal="right" vertical="center" wrapText="1"/>
    </xf>
    <xf numFmtId="193" fontId="67" fillId="0" borderId="14" xfId="0" applyNumberFormat="1" applyFont="1" applyFill="1" applyBorder="1" applyAlignment="1">
      <alignment horizontal="right" vertical="center" wrapText="1"/>
    </xf>
    <xf numFmtId="193" fontId="60" fillId="0" borderId="14" xfId="0" applyNumberFormat="1" applyFont="1" applyBorder="1" applyAlignment="1">
      <alignment horizontal="center" vertical="center" wrapText="1"/>
    </xf>
    <xf numFmtId="193" fontId="60" fillId="0" borderId="14" xfId="0" applyNumberFormat="1" applyFont="1" applyBorder="1" applyAlignment="1">
      <alignment horizontal="right" vertical="center" wrapText="1" indent="1"/>
    </xf>
    <xf numFmtId="193" fontId="67" fillId="0" borderId="14" xfId="0" applyNumberFormat="1" applyFont="1" applyBorder="1" applyAlignment="1">
      <alignment horizontal="right" vertical="center" wrapText="1" indent="1"/>
    </xf>
    <xf numFmtId="0" fontId="62" fillId="0" borderId="26" xfId="0" applyFont="1" applyFill="1" applyBorder="1" applyAlignment="1">
      <alignment horizontal="center" vertical="center" wrapText="1"/>
    </xf>
    <xf numFmtId="49" fontId="62" fillId="0" borderId="27" xfId="0" applyNumberFormat="1" applyFont="1" applyFill="1" applyBorder="1" applyAlignment="1">
      <alignment vertical="center" wrapText="1"/>
    </xf>
    <xf numFmtId="193" fontId="62" fillId="0" borderId="14" xfId="0" applyNumberFormat="1" applyFont="1" applyFill="1" applyBorder="1" applyAlignment="1">
      <alignment horizontal="right" vertical="center" wrapText="1"/>
    </xf>
    <xf numFmtId="193" fontId="62" fillId="27" borderId="14" xfId="0" applyNumberFormat="1" applyFont="1" applyFill="1" applyBorder="1" applyAlignment="1">
      <alignment horizontal="right" vertical="center" wrapText="1"/>
    </xf>
    <xf numFmtId="193" fontId="68" fillId="0" borderId="14" xfId="0" applyNumberFormat="1" applyFont="1" applyFill="1" applyBorder="1" applyAlignment="1">
      <alignment horizontal="right" vertical="center" wrapText="1"/>
    </xf>
    <xf numFmtId="193" fontId="62" fillId="0" borderId="14" xfId="0" applyNumberFormat="1" applyFont="1" applyBorder="1" applyAlignment="1">
      <alignment horizontal="center" vertical="center" wrapText="1"/>
    </xf>
    <xf numFmtId="193" fontId="62" fillId="0" borderId="14" xfId="0" applyNumberFormat="1" applyFont="1" applyBorder="1" applyAlignment="1">
      <alignment horizontal="right" vertical="center" wrapText="1" indent="1"/>
    </xf>
    <xf numFmtId="193" fontId="68" fillId="0" borderId="14" xfId="0" applyNumberFormat="1" applyFont="1" applyBorder="1" applyAlignment="1">
      <alignment horizontal="right" vertical="center" wrapText="1" indent="1"/>
    </xf>
    <xf numFmtId="0" fontId="62" fillId="0" borderId="26" xfId="0" applyFont="1" applyFill="1" applyBorder="1" applyAlignment="1">
      <alignment vertical="center" wrapText="1"/>
    </xf>
    <xf numFmtId="193" fontId="68" fillId="0" borderId="14" xfId="0" applyNumberFormat="1" applyFont="1" applyBorder="1" applyAlignment="1">
      <alignment vertical="center"/>
    </xf>
    <xf numFmtId="0" fontId="20" fillId="0" borderId="0" xfId="264"/>
    <xf numFmtId="0" fontId="62" fillId="0" borderId="27" xfId="0" applyFont="1" applyFill="1" applyBorder="1" applyAlignment="1">
      <alignment vertical="center" wrapText="1"/>
    </xf>
    <xf numFmtId="0" fontId="62" fillId="0" borderId="27" xfId="0" applyFont="1" applyFill="1" applyBorder="1" applyAlignment="1">
      <alignment horizontal="left" vertical="center" wrapText="1"/>
    </xf>
    <xf numFmtId="0" fontId="62" fillId="0" borderId="0" xfId="0" applyFont="1" applyAlignment="1">
      <alignment vertical="center"/>
    </xf>
    <xf numFmtId="193" fontId="62" fillId="0" borderId="0" xfId="0" applyNumberFormat="1" applyFont="1" applyAlignment="1">
      <alignment vertical="center" wrapText="1"/>
    </xf>
    <xf numFmtId="193" fontId="62" fillId="27" borderId="14" xfId="0" applyNumberFormat="1" applyFont="1" applyFill="1" applyBorder="1" applyAlignment="1">
      <alignment vertical="center" wrapText="1"/>
    </xf>
    <xf numFmtId="0" fontId="20" fillId="0" borderId="0" xfId="335"/>
    <xf numFmtId="193" fontId="60" fillId="0" borderId="0" xfId="366" applyNumberFormat="1" applyFont="1" applyFill="1" applyBorder="1" applyAlignment="1">
      <alignment vertical="center"/>
    </xf>
    <xf numFmtId="0" fontId="70" fillId="0" borderId="0" xfId="0" applyFont="1"/>
    <xf numFmtId="0" fontId="70" fillId="0" borderId="0" xfId="0" applyFont="1" applyAlignment="1">
      <alignment horizontal="center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vertical="center"/>
    </xf>
    <xf numFmtId="0" fontId="39" fillId="0" borderId="28" xfId="366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0" fillId="0" borderId="29" xfId="366" applyFont="1" applyBorder="1" applyAlignment="1">
      <alignment horizontal="left" vertical="center"/>
    </xf>
    <xf numFmtId="193" fontId="40" fillId="0" borderId="16" xfId="366" applyNumberFormat="1" applyFont="1" applyBorder="1" applyAlignment="1">
      <alignment horizontal="right" vertical="center"/>
    </xf>
    <xf numFmtId="193" fontId="40" fillId="0" borderId="15" xfId="366" applyNumberFormat="1" applyFont="1" applyBorder="1" applyAlignment="1">
      <alignment horizontal="right" vertical="center"/>
    </xf>
    <xf numFmtId="185" fontId="70" fillId="0" borderId="0" xfId="0" applyNumberFormat="1" applyFont="1" applyFill="1" applyAlignment="1">
      <alignment vertical="center"/>
    </xf>
    <xf numFmtId="185" fontId="70" fillId="0" borderId="0" xfId="0" applyNumberFormat="1" applyFont="1" applyFill="1" applyAlignment="1">
      <alignment horizontal="right" vertical="center"/>
    </xf>
    <xf numFmtId="185" fontId="17" fillId="0" borderId="0" xfId="0" applyNumberFormat="1" applyFont="1" applyAlignment="1">
      <alignment vertical="center"/>
    </xf>
    <xf numFmtId="185" fontId="40" fillId="0" borderId="30" xfId="366" applyNumberFormat="1" applyFont="1" applyBorder="1" applyAlignment="1">
      <alignment vertical="center"/>
    </xf>
    <xf numFmtId="193" fontId="40" fillId="0" borderId="17" xfId="366" applyNumberFormat="1" applyFont="1" applyBorder="1" applyAlignment="1">
      <alignment horizontal="right" vertical="center"/>
    </xf>
    <xf numFmtId="193" fontId="40" fillId="0" borderId="23" xfId="366" applyNumberFormat="1" applyFont="1" applyBorder="1" applyAlignment="1">
      <alignment horizontal="right" vertical="center"/>
    </xf>
    <xf numFmtId="193" fontId="40" fillId="0" borderId="23" xfId="366" applyNumberFormat="1" applyFont="1" applyBorder="1" applyAlignment="1">
      <alignment horizontal="center" vertical="center"/>
    </xf>
    <xf numFmtId="193" fontId="40" fillId="0" borderId="31" xfId="366" applyNumberFormat="1" applyFont="1" applyBorder="1" applyAlignment="1">
      <alignment horizontal="right" vertical="center"/>
    </xf>
    <xf numFmtId="185" fontId="40" fillId="0" borderId="26" xfId="366" applyNumberFormat="1" applyFont="1" applyBorder="1" applyAlignment="1">
      <alignment vertical="center"/>
    </xf>
    <xf numFmtId="193" fontId="40" fillId="0" borderId="18" xfId="366" applyNumberFormat="1" applyFont="1" applyBorder="1" applyAlignment="1">
      <alignment horizontal="right" vertical="center"/>
    </xf>
    <xf numFmtId="193" fontId="40" fillId="0" borderId="14" xfId="366" applyNumberFormat="1" applyFont="1" applyBorder="1" applyAlignment="1">
      <alignment horizontal="center" vertical="center"/>
    </xf>
    <xf numFmtId="193" fontId="16" fillId="0" borderId="0" xfId="0" applyNumberFormat="1" applyFont="1" applyAlignment="1">
      <alignment vertical="center"/>
    </xf>
    <xf numFmtId="185" fontId="16" fillId="0" borderId="0" xfId="0" applyNumberFormat="1" applyFont="1" applyAlignment="1">
      <alignment vertical="center"/>
    </xf>
    <xf numFmtId="0" fontId="40" fillId="0" borderId="26" xfId="366" applyFont="1" applyBorder="1" applyAlignment="1">
      <alignment vertical="center"/>
    </xf>
    <xf numFmtId="2" fontId="40" fillId="0" borderId="26" xfId="366" applyNumberFormat="1" applyFont="1" applyBorder="1" applyAlignment="1">
      <alignment vertical="center"/>
    </xf>
    <xf numFmtId="185" fontId="40" fillId="0" borderId="26" xfId="366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185" fontId="70" fillId="0" borderId="0" xfId="0" applyNumberFormat="1" applyFont="1" applyFill="1" applyBorder="1" applyAlignment="1">
      <alignment vertical="center"/>
    </xf>
    <xf numFmtId="185" fontId="70" fillId="0" borderId="0" xfId="0" applyNumberFormat="1" applyFont="1" applyFill="1" applyBorder="1" applyAlignment="1">
      <alignment horizontal="right" vertical="center"/>
    </xf>
    <xf numFmtId="185" fontId="17" fillId="0" borderId="0" xfId="0" applyNumberFormat="1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40" fillId="0" borderId="26" xfId="366" applyFont="1" applyFill="1" applyBorder="1" applyAlignment="1">
      <alignment vertical="center"/>
    </xf>
    <xf numFmtId="193" fontId="40" fillId="0" borderId="18" xfId="366" applyNumberFormat="1" applyFont="1" applyFill="1" applyBorder="1" applyAlignment="1">
      <alignment horizontal="right" vertical="center"/>
    </xf>
    <xf numFmtId="193" fontId="40" fillId="0" borderId="14" xfId="366" applyNumberFormat="1" applyFont="1" applyFill="1" applyBorder="1" applyAlignment="1">
      <alignment horizontal="center" vertical="center"/>
    </xf>
    <xf numFmtId="185" fontId="70" fillId="0" borderId="0" xfId="0" applyNumberFormat="1" applyFont="1" applyAlignment="1">
      <alignment vertical="center"/>
    </xf>
    <xf numFmtId="185" fontId="36" fillId="0" borderId="0" xfId="0" applyNumberFormat="1" applyFont="1" applyAlignment="1">
      <alignment vertical="center"/>
    </xf>
    <xf numFmtId="0" fontId="36" fillId="0" borderId="0" xfId="0" applyFont="1" applyBorder="1" applyAlignment="1">
      <alignment vertical="center"/>
    </xf>
    <xf numFmtId="0" fontId="40" fillId="0" borderId="26" xfId="364" applyFont="1" applyBorder="1" applyAlignment="1">
      <alignment vertical="center"/>
    </xf>
    <xf numFmtId="193" fontId="40" fillId="0" borderId="18" xfId="0" applyNumberFormat="1" applyFont="1" applyBorder="1" applyAlignment="1">
      <alignment vertical="center"/>
    </xf>
    <xf numFmtId="0" fontId="40" fillId="0" borderId="26" xfId="0" applyFont="1" applyBorder="1" applyAlignment="1">
      <alignment vertical="center"/>
    </xf>
    <xf numFmtId="193" fontId="71" fillId="0" borderId="18" xfId="0" applyNumberFormat="1" applyFont="1" applyBorder="1" applyAlignment="1">
      <alignment vertical="center"/>
    </xf>
    <xf numFmtId="193" fontId="71" fillId="0" borderId="14" xfId="0" applyNumberFormat="1" applyFont="1" applyBorder="1" applyAlignment="1">
      <alignment vertical="center"/>
    </xf>
    <xf numFmtId="193" fontId="57" fillId="0" borderId="14" xfId="366" applyNumberFormat="1" applyFont="1" applyFill="1" applyBorder="1" applyAlignment="1">
      <alignment horizontal="center" vertical="center"/>
    </xf>
    <xf numFmtId="0" fontId="72" fillId="0" borderId="0" xfId="0" applyFont="1" applyAlignment="1">
      <alignment vertical="center"/>
    </xf>
    <xf numFmtId="0" fontId="72" fillId="0" borderId="0" xfId="0" applyFont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40" fillId="0" borderId="32" xfId="0" applyFont="1" applyBorder="1" applyAlignment="1">
      <alignment vertical="center"/>
    </xf>
    <xf numFmtId="193" fontId="57" fillId="0" borderId="22" xfId="366" applyNumberFormat="1" applyFont="1" applyFill="1" applyBorder="1" applyAlignment="1">
      <alignment horizontal="center" vertical="center"/>
    </xf>
    <xf numFmtId="0" fontId="58" fillId="0" borderId="33" xfId="0" applyFont="1" applyBorder="1" applyAlignment="1">
      <alignment vertical="center"/>
    </xf>
    <xf numFmtId="193" fontId="39" fillId="0" borderId="16" xfId="0" applyNumberFormat="1" applyFont="1" applyBorder="1" applyAlignment="1">
      <alignment vertical="center"/>
    </xf>
    <xf numFmtId="193" fontId="39" fillId="0" borderId="15" xfId="0" applyNumberFormat="1" applyFont="1" applyBorder="1" applyAlignment="1">
      <alignment vertical="center"/>
    </xf>
    <xf numFmtId="193" fontId="39" fillId="0" borderId="15" xfId="366" applyNumberFormat="1" applyFont="1" applyFill="1" applyBorder="1" applyAlignment="1">
      <alignment horizontal="center" vertical="center"/>
    </xf>
    <xf numFmtId="193" fontId="39" fillId="0" borderId="34" xfId="366" applyNumberFormat="1" applyFont="1" applyFill="1" applyBorder="1" applyAlignment="1">
      <alignment horizontal="right" vertical="center"/>
    </xf>
    <xf numFmtId="193" fontId="57" fillId="0" borderId="14" xfId="365" applyNumberFormat="1" applyFont="1" applyFill="1" applyBorder="1" applyAlignment="1">
      <alignment horizontal="right" vertical="center" indent="1"/>
    </xf>
    <xf numFmtId="193" fontId="57" fillId="0" borderId="13" xfId="365" applyNumberFormat="1" applyFont="1" applyFill="1" applyBorder="1" applyAlignment="1">
      <alignment horizontal="right" vertical="center" indent="1"/>
    </xf>
    <xf numFmtId="193" fontId="57" fillId="0" borderId="23" xfId="365" applyNumberFormat="1" applyFont="1" applyFill="1" applyBorder="1" applyAlignment="1">
      <alignment horizontal="right" vertical="center" indent="1"/>
    </xf>
    <xf numFmtId="0" fontId="57" fillId="0" borderId="14" xfId="366" applyFont="1" applyFill="1" applyBorder="1" applyAlignment="1">
      <alignment vertical="center"/>
    </xf>
    <xf numFmtId="193" fontId="57" fillId="0" borderId="14" xfId="366" applyNumberFormat="1" applyFont="1" applyFill="1" applyBorder="1" applyAlignment="1">
      <alignment horizontal="right" vertical="center" indent="1"/>
    </xf>
    <xf numFmtId="0" fontId="57" fillId="0" borderId="14" xfId="0" applyFont="1" applyFill="1" applyBorder="1" applyAlignment="1">
      <alignment vertical="center"/>
    </xf>
    <xf numFmtId="193" fontId="57" fillId="0" borderId="14" xfId="0" applyNumberFormat="1" applyFont="1" applyFill="1" applyBorder="1" applyAlignment="1">
      <alignment horizontal="right" vertical="center" indent="1"/>
    </xf>
    <xf numFmtId="0" fontId="57" fillId="0" borderId="22" xfId="0" applyFont="1" applyFill="1" applyBorder="1" applyAlignment="1">
      <alignment vertical="center"/>
    </xf>
    <xf numFmtId="193" fontId="57" fillId="0" borderId="22" xfId="0" applyNumberFormat="1" applyFont="1" applyFill="1" applyBorder="1" applyAlignment="1">
      <alignment horizontal="right" vertical="center" indent="1"/>
    </xf>
    <xf numFmtId="193" fontId="52" fillId="0" borderId="22" xfId="0" applyNumberFormat="1" applyFont="1" applyFill="1" applyBorder="1" applyAlignment="1">
      <alignment horizontal="center" vertical="center"/>
    </xf>
    <xf numFmtId="193" fontId="58" fillId="0" borderId="15" xfId="0" applyNumberFormat="1" applyFont="1" applyFill="1" applyBorder="1" applyAlignment="1">
      <alignment horizontal="center" vertical="center" wrapText="1"/>
    </xf>
    <xf numFmtId="193" fontId="52" fillId="0" borderId="31" xfId="0" applyNumberFormat="1" applyFont="1" applyFill="1" applyBorder="1" applyAlignment="1">
      <alignment horizontal="center" vertical="center"/>
    </xf>
    <xf numFmtId="0" fontId="73" fillId="0" borderId="0" xfId="0" applyFont="1"/>
    <xf numFmtId="0" fontId="62" fillId="0" borderId="0" xfId="0" applyFont="1"/>
    <xf numFmtId="0" fontId="74" fillId="0" borderId="0" xfId="0" applyFont="1"/>
    <xf numFmtId="0" fontId="40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193" fontId="52" fillId="0" borderId="20" xfId="366" applyNumberFormat="1" applyFont="1" applyFill="1" applyBorder="1" applyAlignment="1">
      <alignment horizontal="center" vertical="center"/>
    </xf>
    <xf numFmtId="185" fontId="74" fillId="0" borderId="20" xfId="0" applyNumberFormat="1" applyFont="1" applyFill="1" applyBorder="1" applyAlignment="1">
      <alignment vertical="center"/>
    </xf>
    <xf numFmtId="185" fontId="74" fillId="0" borderId="14" xfId="0" applyNumberFormat="1" applyFont="1" applyFill="1" applyBorder="1" applyAlignment="1">
      <alignment vertical="center"/>
    </xf>
    <xf numFmtId="193" fontId="75" fillId="0" borderId="24" xfId="0" applyNumberFormat="1" applyFont="1" applyFill="1" applyBorder="1" applyAlignment="1">
      <alignment vertical="center"/>
    </xf>
    <xf numFmtId="193" fontId="52" fillId="0" borderId="13" xfId="366" applyNumberFormat="1" applyFont="1" applyFill="1" applyBorder="1" applyAlignment="1">
      <alignment horizontal="center" vertical="center"/>
    </xf>
    <xf numFmtId="185" fontId="74" fillId="0" borderId="13" xfId="0" applyNumberFormat="1" applyFont="1" applyFill="1" applyBorder="1" applyAlignment="1">
      <alignment vertical="center"/>
    </xf>
    <xf numFmtId="193" fontId="75" fillId="0" borderId="28" xfId="0" applyNumberFormat="1" applyFont="1" applyFill="1" applyBorder="1" applyAlignment="1">
      <alignment vertical="center"/>
    </xf>
    <xf numFmtId="193" fontId="54" fillId="0" borderId="14" xfId="366" applyNumberFormat="1" applyFont="1" applyFill="1" applyBorder="1" applyAlignment="1">
      <alignment horizontal="center" vertical="center"/>
    </xf>
    <xf numFmtId="0" fontId="57" fillId="0" borderId="0" xfId="0" applyFont="1" applyAlignment="1">
      <alignment vertical="center"/>
    </xf>
    <xf numFmtId="0" fontId="77" fillId="0" borderId="0" xfId="0" applyFont="1" applyAlignment="1">
      <alignment vertical="center"/>
    </xf>
    <xf numFmtId="0" fontId="76" fillId="0" borderId="16" xfId="0" applyFont="1" applyBorder="1" applyAlignment="1">
      <alignment vertical="center"/>
    </xf>
    <xf numFmtId="193" fontId="58" fillId="0" borderId="15" xfId="0" applyNumberFormat="1" applyFont="1" applyBorder="1" applyAlignment="1">
      <alignment horizontal="center" vertical="center"/>
    </xf>
    <xf numFmtId="194" fontId="73" fillId="0" borderId="0" xfId="0" applyNumberFormat="1" applyFont="1" applyFill="1" applyAlignment="1">
      <alignment vertical="center"/>
    </xf>
    <xf numFmtId="0" fontId="78" fillId="0" borderId="0" xfId="0" applyFont="1" applyFill="1" applyAlignment="1">
      <alignment vertical="center"/>
    </xf>
    <xf numFmtId="0" fontId="74" fillId="0" borderId="0" xfId="0" applyFont="1" applyAlignment="1">
      <alignment vertical="center"/>
    </xf>
    <xf numFmtId="0" fontId="76" fillId="0" borderId="0" xfId="0" applyFont="1"/>
    <xf numFmtId="0" fontId="78" fillId="0" borderId="0" xfId="0" applyFont="1" applyFill="1"/>
    <xf numFmtId="0" fontId="39" fillId="0" borderId="0" xfId="0" applyFont="1" applyAlignment="1">
      <alignment horizontal="right"/>
    </xf>
    <xf numFmtId="193" fontId="39" fillId="0" borderId="28" xfId="0" applyNumberFormat="1" applyFont="1" applyBorder="1" applyAlignment="1">
      <alignment horizontal="center" vertical="center" wrapText="1"/>
    </xf>
    <xf numFmtId="0" fontId="59" fillId="0" borderId="0" xfId="363" applyFont="1"/>
    <xf numFmtId="0" fontId="59" fillId="0" borderId="0" xfId="363" applyFont="1" applyAlignment="1">
      <alignment vertical="center"/>
    </xf>
    <xf numFmtId="0" fontId="63" fillId="0" borderId="0" xfId="363" applyFont="1" applyAlignment="1">
      <alignment vertical="center"/>
    </xf>
    <xf numFmtId="193" fontId="67" fillId="0" borderId="14" xfId="0" applyNumberFormat="1" applyFont="1" applyBorder="1" applyAlignment="1">
      <alignment horizontal="center" vertical="center" wrapText="1"/>
    </xf>
    <xf numFmtId="193" fontId="68" fillId="0" borderId="14" xfId="0" applyNumberFormat="1" applyFont="1" applyBorder="1" applyAlignment="1">
      <alignment horizontal="center" vertical="center" wrapText="1"/>
    </xf>
    <xf numFmtId="193" fontId="59" fillId="0" borderId="0" xfId="363" applyNumberFormat="1" applyFont="1" applyAlignment="1">
      <alignment horizontal="center"/>
    </xf>
    <xf numFmtId="0" fontId="40" fillId="0" borderId="35" xfId="366" applyFont="1" applyBorder="1" applyAlignment="1">
      <alignment horizontal="center" vertical="center"/>
    </xf>
    <xf numFmtId="185" fontId="52" fillId="0" borderId="22" xfId="0" applyNumberFormat="1" applyFont="1" applyFill="1" applyBorder="1" applyAlignment="1">
      <alignment horizontal="center" vertical="center"/>
    </xf>
    <xf numFmtId="0" fontId="59" fillId="0" borderId="14" xfId="363" applyFont="1" applyBorder="1" applyAlignment="1">
      <alignment vertical="center"/>
    </xf>
    <xf numFmtId="194" fontId="0" fillId="0" borderId="0" xfId="0" applyNumberFormat="1"/>
    <xf numFmtId="193" fontId="101" fillId="0" borderId="14" xfId="366" applyNumberFormat="1" applyFont="1" applyFill="1" applyBorder="1" applyAlignment="1">
      <alignment horizontal="center" vertical="center"/>
    </xf>
    <xf numFmtId="193" fontId="59" fillId="0" borderId="0" xfId="363" applyNumberFormat="1" applyFont="1" applyAlignment="1">
      <alignment vertical="center"/>
    </xf>
    <xf numFmtId="185" fontId="52" fillId="0" borderId="23" xfId="0" applyNumberFormat="1" applyFont="1" applyFill="1" applyBorder="1" applyAlignment="1">
      <alignment horizontal="center" vertical="center"/>
    </xf>
    <xf numFmtId="193" fontId="79" fillId="0" borderId="0" xfId="0" applyNumberFormat="1" applyFont="1" applyAlignment="1">
      <alignment horizontal="right" vertical="center"/>
    </xf>
    <xf numFmtId="0" fontId="63" fillId="0" borderId="0" xfId="363" applyFont="1" applyAlignment="1">
      <alignment horizontal="center" vertical="center"/>
    </xf>
    <xf numFmtId="193" fontId="58" fillId="0" borderId="15" xfId="0" applyNumberFormat="1" applyFont="1" applyBorder="1" applyAlignment="1">
      <alignment horizontal="right" vertical="center" indent="1"/>
    </xf>
    <xf numFmtId="193" fontId="101" fillId="0" borderId="13" xfId="366" applyNumberFormat="1" applyFont="1" applyFill="1" applyBorder="1" applyAlignment="1">
      <alignment horizontal="center" vertical="center"/>
    </xf>
    <xf numFmtId="193" fontId="101" fillId="0" borderId="13" xfId="366" applyNumberFormat="1" applyFont="1" applyFill="1" applyBorder="1" applyAlignment="1">
      <alignment horizontal="right" vertical="center" indent="1"/>
    </xf>
    <xf numFmtId="193" fontId="80" fillId="0" borderId="14" xfId="0" applyNumberFormat="1" applyFont="1" applyBorder="1" applyAlignment="1">
      <alignment horizontal="center" vertical="center" wrapText="1"/>
    </xf>
    <xf numFmtId="193" fontId="80" fillId="0" borderId="14" xfId="0" applyNumberFormat="1" applyFont="1" applyBorder="1" applyAlignment="1">
      <alignment horizontal="right" vertical="center" wrapText="1" indent="1"/>
    </xf>
    <xf numFmtId="1" fontId="40" fillId="0" borderId="0" xfId="0" applyNumberFormat="1" applyFont="1" applyAlignment="1">
      <alignment vertical="center"/>
    </xf>
    <xf numFmtId="0" fontId="73" fillId="0" borderId="0" xfId="0" applyFont="1" applyAlignment="1">
      <alignment vertical="center"/>
    </xf>
    <xf numFmtId="185" fontId="73" fillId="0" borderId="0" xfId="0" applyNumberFormat="1" applyFont="1" applyAlignment="1">
      <alignment vertical="center"/>
    </xf>
    <xf numFmtId="193" fontId="40" fillId="0" borderId="36" xfId="366" applyNumberFormat="1" applyFont="1" applyBorder="1" applyAlignment="1">
      <alignment horizontal="right" vertical="center"/>
    </xf>
    <xf numFmtId="193" fontId="40" fillId="0" borderId="37" xfId="366" applyNumberFormat="1" applyFont="1" applyBorder="1" applyAlignment="1">
      <alignment horizontal="right" vertical="center"/>
    </xf>
    <xf numFmtId="193" fontId="39" fillId="0" borderId="36" xfId="0" applyNumberFormat="1" applyFont="1" applyBorder="1" applyAlignment="1">
      <alignment vertical="center"/>
    </xf>
    <xf numFmtId="0" fontId="62" fillId="0" borderId="0" xfId="0" applyFont="1" applyBorder="1" applyAlignment="1">
      <alignment vertical="center"/>
    </xf>
    <xf numFmtId="193" fontId="62" fillId="0" borderId="0" xfId="0" applyNumberFormat="1" applyFont="1" applyFill="1" applyBorder="1" applyAlignment="1">
      <alignment horizontal="right" vertical="center" wrapText="1"/>
    </xf>
    <xf numFmtId="193" fontId="62" fillId="0" borderId="0" xfId="0" applyNumberFormat="1" applyFont="1" applyFill="1" applyBorder="1" applyAlignment="1">
      <alignment vertical="center" wrapText="1"/>
    </xf>
    <xf numFmtId="193" fontId="69" fillId="0" borderId="0" xfId="0" applyNumberFormat="1" applyFont="1" applyFill="1" applyBorder="1" applyAlignment="1">
      <alignment vertical="center" wrapText="1"/>
    </xf>
    <xf numFmtId="193" fontId="62" fillId="0" borderId="0" xfId="0" applyNumberFormat="1" applyFont="1" applyBorder="1" applyAlignment="1">
      <alignment vertical="center" wrapText="1"/>
    </xf>
    <xf numFmtId="193" fontId="62" fillId="0" borderId="0" xfId="0" applyNumberFormat="1" applyFont="1" applyBorder="1" applyAlignment="1">
      <alignment horizontal="right" vertical="center" wrapText="1" indent="1"/>
    </xf>
    <xf numFmtId="0" fontId="59" fillId="0" borderId="0" xfId="363" applyFont="1" applyBorder="1"/>
    <xf numFmtId="193" fontId="40" fillId="0" borderId="15" xfId="366" applyNumberFormat="1" applyFont="1" applyBorder="1" applyAlignment="1">
      <alignment horizontal="center" vertical="center"/>
    </xf>
    <xf numFmtId="193" fontId="40" fillId="0" borderId="34" xfId="366" applyNumberFormat="1" applyFont="1" applyBorder="1" applyAlignment="1">
      <alignment horizontal="right" vertical="center"/>
    </xf>
    <xf numFmtId="193" fontId="71" fillId="0" borderId="14" xfId="0" applyNumberFormat="1" applyFont="1" applyBorder="1" applyAlignment="1">
      <alignment horizontal="center" vertical="center"/>
    </xf>
    <xf numFmtId="193" fontId="40" fillId="0" borderId="22" xfId="0" applyNumberFormat="1" applyFont="1" applyBorder="1" applyAlignment="1">
      <alignment horizontal="center" vertical="center"/>
    </xf>
    <xf numFmtId="193" fontId="39" fillId="0" borderId="15" xfId="0" applyNumberFormat="1" applyFont="1" applyBorder="1" applyAlignment="1">
      <alignment horizontal="center" vertical="center"/>
    </xf>
    <xf numFmtId="193" fontId="64" fillId="0" borderId="14" xfId="0" applyNumberFormat="1" applyFont="1" applyFill="1" applyBorder="1" applyAlignment="1">
      <alignment horizontal="center" vertical="center" wrapText="1"/>
    </xf>
    <xf numFmtId="193" fontId="60" fillId="0" borderId="14" xfId="0" applyNumberFormat="1" applyFont="1" applyFill="1" applyBorder="1" applyAlignment="1">
      <alignment horizontal="center" vertical="center" wrapText="1"/>
    </xf>
    <xf numFmtId="193" fontId="62" fillId="0" borderId="14" xfId="0" applyNumberFormat="1" applyFont="1" applyFill="1" applyBorder="1" applyAlignment="1">
      <alignment horizontal="center" vertical="center" wrapText="1"/>
    </xf>
    <xf numFmtId="193" fontId="62" fillId="0" borderId="0" xfId="0" applyNumberFormat="1" applyFont="1" applyFill="1" applyBorder="1" applyAlignment="1">
      <alignment horizontal="center" vertical="center" wrapText="1"/>
    </xf>
    <xf numFmtId="193" fontId="81" fillId="27" borderId="14" xfId="0" applyNumberFormat="1" applyFont="1" applyFill="1" applyBorder="1" applyAlignment="1">
      <alignment horizontal="right" vertical="center" wrapText="1"/>
    </xf>
    <xf numFmtId="4" fontId="40" fillId="0" borderId="22" xfId="0" applyNumberFormat="1" applyFont="1" applyBorder="1" applyAlignment="1">
      <alignment vertical="center"/>
    </xf>
    <xf numFmtId="4" fontId="59" fillId="0" borderId="0" xfId="363" applyNumberFormat="1" applyFont="1" applyAlignment="1">
      <alignment vertical="center"/>
    </xf>
    <xf numFmtId="0" fontId="62" fillId="0" borderId="38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left" vertical="center" wrapText="1"/>
    </xf>
    <xf numFmtId="185" fontId="59" fillId="0" borderId="0" xfId="363" applyNumberFormat="1" applyFont="1"/>
    <xf numFmtId="193" fontId="52" fillId="59" borderId="14" xfId="366" applyNumberFormat="1" applyFont="1" applyFill="1" applyBorder="1" applyAlignment="1">
      <alignment horizontal="center" vertical="center"/>
    </xf>
    <xf numFmtId="193" fontId="52" fillId="59" borderId="14" xfId="366" applyNumberFormat="1" applyFont="1" applyFill="1" applyBorder="1" applyAlignment="1">
      <alignment horizontal="right" vertical="center" indent="1"/>
    </xf>
    <xf numFmtId="185" fontId="58" fillId="0" borderId="15" xfId="0" applyNumberFormat="1" applyFont="1" applyBorder="1" applyAlignment="1">
      <alignment horizontal="center" vertical="center"/>
    </xf>
    <xf numFmtId="185" fontId="58" fillId="0" borderId="34" xfId="0" applyNumberFormat="1" applyFont="1" applyBorder="1" applyAlignment="1">
      <alignment horizontal="center" vertical="center"/>
    </xf>
    <xf numFmtId="193" fontId="101" fillId="0" borderId="14" xfId="366" applyNumberFormat="1" applyFont="1" applyFill="1" applyBorder="1" applyAlignment="1">
      <alignment horizontal="right" vertical="center" indent="1"/>
    </xf>
    <xf numFmtId="193" fontId="102" fillId="59" borderId="14" xfId="366" applyNumberFormat="1" applyFont="1" applyFill="1" applyBorder="1" applyAlignment="1">
      <alignment horizontal="center" vertical="center"/>
    </xf>
    <xf numFmtId="0" fontId="40" fillId="0" borderId="39" xfId="366" applyFont="1" applyBorder="1" applyAlignment="1">
      <alignment horizontal="center" vertical="center" wrapText="1"/>
    </xf>
    <xf numFmtId="0" fontId="40" fillId="0" borderId="40" xfId="366" applyFont="1" applyBorder="1" applyAlignment="1">
      <alignment horizontal="center" vertical="center" wrapText="1"/>
    </xf>
    <xf numFmtId="0" fontId="40" fillId="0" borderId="40" xfId="366" applyFont="1" applyFill="1" applyBorder="1" applyAlignment="1">
      <alignment horizontal="center" vertical="center" wrapText="1"/>
    </xf>
    <xf numFmtId="3" fontId="40" fillId="0" borderId="22" xfId="0" applyNumberFormat="1" applyFont="1" applyBorder="1" applyAlignment="1">
      <alignment horizontal="center" vertical="center" wrapText="1"/>
    </xf>
    <xf numFmtId="3" fontId="40" fillId="0" borderId="40" xfId="0" applyNumberFormat="1" applyFont="1" applyBorder="1" applyAlignment="1">
      <alignment horizontal="center" vertical="center" wrapText="1"/>
    </xf>
    <xf numFmtId="3" fontId="40" fillId="0" borderId="41" xfId="0" applyNumberFormat="1" applyFont="1" applyBorder="1" applyAlignment="1">
      <alignment horizontal="center" vertical="center" wrapText="1"/>
    </xf>
    <xf numFmtId="185" fontId="74" fillId="0" borderId="23" xfId="0" applyNumberFormat="1" applyFont="1" applyFill="1" applyBorder="1" applyAlignment="1">
      <alignment vertical="center"/>
    </xf>
    <xf numFmtId="193" fontId="75" fillId="0" borderId="31" xfId="0" applyNumberFormat="1" applyFont="1" applyFill="1" applyBorder="1" applyAlignment="1">
      <alignment vertical="center"/>
    </xf>
    <xf numFmtId="0" fontId="57" fillId="0" borderId="20" xfId="366" applyFont="1" applyBorder="1" applyAlignment="1">
      <alignment horizontal="left" vertical="center"/>
    </xf>
    <xf numFmtId="193" fontId="57" fillId="0" borderId="20" xfId="366" applyNumberFormat="1" applyFont="1" applyBorder="1" applyAlignment="1">
      <alignment horizontal="right" vertical="center" indent="1"/>
    </xf>
    <xf numFmtId="193" fontId="75" fillId="0" borderId="42" xfId="0" applyNumberFormat="1" applyFont="1" applyBorder="1" applyAlignment="1">
      <alignment vertical="center"/>
    </xf>
    <xf numFmtId="193" fontId="40" fillId="0" borderId="35" xfId="0" applyNumberFormat="1" applyFont="1" applyBorder="1" applyAlignment="1">
      <alignment vertical="center"/>
    </xf>
    <xf numFmtId="1" fontId="73" fillId="0" borderId="0" xfId="0" applyNumberFormat="1" applyFont="1" applyAlignment="1">
      <alignment vertical="center"/>
    </xf>
    <xf numFmtId="1" fontId="83" fillId="0" borderId="0" xfId="0" applyNumberFormat="1" applyFont="1" applyAlignment="1">
      <alignment vertical="center"/>
    </xf>
    <xf numFmtId="193" fontId="73" fillId="0" borderId="0" xfId="0" applyNumberFormat="1" applyFont="1" applyAlignment="1">
      <alignment vertical="center"/>
    </xf>
    <xf numFmtId="193" fontId="20" fillId="0" borderId="0" xfId="264" applyNumberFormat="1"/>
    <xf numFmtId="193" fontId="79" fillId="0" borderId="0" xfId="0" applyNumberFormat="1" applyFont="1"/>
    <xf numFmtId="0" fontId="62" fillId="0" borderId="43" xfId="0" applyFont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37" xfId="0" applyFont="1" applyBorder="1" applyAlignment="1">
      <alignment horizontal="center" vertical="center" wrapText="1"/>
    </xf>
    <xf numFmtId="0" fontId="40" fillId="0" borderId="22" xfId="0" applyFont="1" applyFill="1" applyBorder="1" applyAlignment="1">
      <alignment horizontal="center" vertical="center" wrapText="1"/>
    </xf>
    <xf numFmtId="0" fontId="40" fillId="0" borderId="23" xfId="0" applyFont="1" applyFill="1" applyBorder="1" applyAlignment="1">
      <alignment horizontal="center" vertical="center" wrapText="1"/>
    </xf>
    <xf numFmtId="0" fontId="40" fillId="27" borderId="22" xfId="0" applyFont="1" applyFill="1" applyBorder="1" applyAlignment="1">
      <alignment horizontal="center" vertical="center" wrapText="1"/>
    </xf>
    <xf numFmtId="0" fontId="40" fillId="27" borderId="23" xfId="0" applyFont="1" applyFill="1" applyBorder="1" applyAlignment="1">
      <alignment horizontal="center" vertical="center" wrapText="1"/>
    </xf>
    <xf numFmtId="0" fontId="62" fillId="26" borderId="26" xfId="0" applyFont="1" applyFill="1" applyBorder="1" applyAlignment="1">
      <alignment horizontal="center" vertical="center" wrapText="1"/>
    </xf>
    <xf numFmtId="0" fontId="62" fillId="26" borderId="27" xfId="0" applyFont="1" applyFill="1" applyBorder="1" applyAlignment="1">
      <alignment horizontal="center" vertical="center" wrapText="1"/>
    </xf>
    <xf numFmtId="0" fontId="62" fillId="0" borderId="22" xfId="0" applyFont="1" applyFill="1" applyBorder="1" applyAlignment="1">
      <alignment horizontal="center" vertical="center" wrapText="1"/>
    </xf>
    <xf numFmtId="0" fontId="62" fillId="0" borderId="23" xfId="0" applyFont="1" applyFill="1" applyBorder="1" applyAlignment="1">
      <alignment horizontal="center" vertical="center" wrapText="1"/>
    </xf>
    <xf numFmtId="0" fontId="60" fillId="0" borderId="14" xfId="0" applyFont="1" applyBorder="1" applyAlignment="1">
      <alignment horizontal="left" vertical="center" wrapText="1" indent="1"/>
    </xf>
    <xf numFmtId="0" fontId="60" fillId="0" borderId="26" xfId="0" applyFont="1" applyBorder="1" applyAlignment="1">
      <alignment horizontal="left" vertical="center" wrapText="1" indent="1"/>
    </xf>
    <xf numFmtId="0" fontId="60" fillId="0" borderId="27" xfId="0" applyFont="1" applyBorder="1" applyAlignment="1">
      <alignment horizontal="left" vertical="center" wrapText="1" inden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64" fillId="0" borderId="26" xfId="0" applyFont="1" applyBorder="1" applyAlignment="1">
      <alignment horizontal="center" vertical="center" wrapText="1"/>
    </xf>
    <xf numFmtId="0" fontId="64" fillId="0" borderId="27" xfId="0" applyFont="1" applyBorder="1" applyAlignment="1">
      <alignment horizontal="center" vertical="center" wrapText="1"/>
    </xf>
    <xf numFmtId="0" fontId="66" fillId="0" borderId="26" xfId="0" applyFont="1" applyFill="1" applyBorder="1" applyAlignment="1">
      <alignment vertical="center" wrapText="1"/>
    </xf>
    <xf numFmtId="0" fontId="66" fillId="0" borderId="27" xfId="0" applyFont="1" applyFill="1" applyBorder="1" applyAlignment="1">
      <alignment vertical="center" wrapText="1"/>
    </xf>
    <xf numFmtId="0" fontId="39" fillId="0" borderId="20" xfId="366" applyFont="1" applyFill="1" applyBorder="1" applyAlignment="1">
      <alignment horizontal="center" vertical="center" wrapText="1"/>
    </xf>
    <xf numFmtId="0" fontId="39" fillId="0" borderId="13" xfId="366" applyFont="1" applyFill="1" applyBorder="1" applyAlignment="1">
      <alignment horizontal="center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45" xfId="0" applyFont="1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0" fontId="39" fillId="0" borderId="47" xfId="0" applyFont="1" applyBorder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39" fillId="0" borderId="19" xfId="366" applyFont="1" applyBorder="1" applyAlignment="1">
      <alignment horizontal="center" vertical="center" wrapText="1"/>
    </xf>
    <xf numFmtId="0" fontId="39" fillId="0" borderId="21" xfId="366" applyFont="1" applyBorder="1" applyAlignment="1">
      <alignment horizontal="center" vertical="center" wrapText="1"/>
    </xf>
    <xf numFmtId="0" fontId="39" fillId="0" borderId="20" xfId="366" applyFont="1" applyBorder="1" applyAlignment="1">
      <alignment horizontal="center" vertical="center" wrapText="1"/>
    </xf>
    <xf numFmtId="0" fontId="39" fillId="0" borderId="13" xfId="366" applyFont="1" applyBorder="1" applyAlignment="1">
      <alignment horizontal="center" vertical="center" wrapText="1"/>
    </xf>
    <xf numFmtId="0" fontId="39" fillId="0" borderId="48" xfId="366" applyFont="1" applyBorder="1" applyAlignment="1">
      <alignment horizontal="center" vertical="center" wrapText="1"/>
    </xf>
    <xf numFmtId="0" fontId="39" fillId="0" borderId="49" xfId="366" applyFont="1" applyBorder="1" applyAlignment="1">
      <alignment horizontal="center" vertical="center" wrapText="1"/>
    </xf>
    <xf numFmtId="0" fontId="39" fillId="0" borderId="50" xfId="366" applyFont="1" applyBorder="1" applyAlignment="1">
      <alignment horizontal="center" vertical="center" wrapText="1"/>
    </xf>
    <xf numFmtId="0" fontId="39" fillId="0" borderId="51" xfId="366" applyFont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39" fillId="0" borderId="19" xfId="366" applyFont="1" applyFill="1" applyBorder="1" applyAlignment="1">
      <alignment horizontal="center" vertical="center" wrapText="1"/>
    </xf>
    <xf numFmtId="0" fontId="39" fillId="0" borderId="21" xfId="366" applyFont="1" applyFill="1" applyBorder="1" applyAlignment="1">
      <alignment horizontal="center" vertical="center" wrapText="1"/>
    </xf>
    <xf numFmtId="0" fontId="39" fillId="0" borderId="42" xfId="366" applyFont="1" applyFill="1" applyBorder="1" applyAlignment="1">
      <alignment horizontal="center" vertical="center" wrapText="1"/>
    </xf>
  </cellXfs>
  <cellStyles count="404">
    <cellStyle name="?’ЋѓЋ‚›‰" xfId="1"/>
    <cellStyle name="?’ЋѓЋ‚›‰ 2" xfId="2"/>
    <cellStyle name="?’ЋѓЋ‚›‰ 3" xfId="3"/>
    <cellStyle name="?’ЋѓЋ‚›‰_29.01" xfId="4"/>
    <cellStyle name="_Derg0103_pooblasti2" xfId="5"/>
    <cellStyle name="_Derg0103_poray" xfId="6"/>
    <cellStyle name="_Veresen_derg" xfId="7"/>
    <cellStyle name="_Veresen_derg_Derg0103_pooblasti" xfId="8"/>
    <cellStyle name="_Вик01102002 держ" xfId="9"/>
    <cellStyle name="_Вик01102002 держ_Derg0103_pooblasti" xfId="10"/>
    <cellStyle name="_Книга1" xfId="11"/>
    <cellStyle name="_Книга1_Derg0103_pooblasti" xfId="12"/>
    <cellStyle name="_ПНП" xfId="13"/>
    <cellStyle name="_ПНП_Derg0103_pooblasti" xfId="14"/>
    <cellStyle name="_Прогноз ДМ по районах" xfId="15"/>
    <cellStyle name="_Прогноз ДМ по районах_Derg0103_pooblasti" xfId="16"/>
    <cellStyle name="”?ЌЂЌ‘Ћ‚›‰" xfId="17"/>
    <cellStyle name="”?ЌЂЌ‘Ћ‚›‰ 2" xfId="18"/>
    <cellStyle name="”?ЌЂЌ‘Ћ‚›‰ 3" xfId="19"/>
    <cellStyle name="”?ЌЂЌ‘Ћ‚›‰_29.01" xfId="20"/>
    <cellStyle name="”?Љ‘?ђЋ‚ЂЌЌ›‰" xfId="21"/>
    <cellStyle name="”?Љ‘?ђЋ‚ЂЌЌ›‰ 2" xfId="22"/>
    <cellStyle name="”?Љ‘?ђЋ‚ЂЌЌ›‰ 3" xfId="23"/>
    <cellStyle name="”?Љ‘?ђЋ‚ЂЌЌ›‰_29.01" xfId="24"/>
    <cellStyle name="”€ЌЂЌ‘Ћ‚›‰" xfId="25"/>
    <cellStyle name="”€ЌЂЌ‘Ћ‚›‰ 2" xfId="26"/>
    <cellStyle name="”€ЌЂЌ‘Ћ‚›‰ 3" xfId="27"/>
    <cellStyle name="”€ЌЂЌ‘Ћ‚›‰_29.01" xfId="28"/>
    <cellStyle name="”€Љ‘€ђЋ‚ЂЌЌ›‰" xfId="29"/>
    <cellStyle name="”€Љ‘€ђЋ‚ЂЌЌ›‰ 2" xfId="30"/>
    <cellStyle name="”€Љ‘€ђЋ‚ЂЌЌ›‰ 3" xfId="31"/>
    <cellStyle name="”€Љ‘€ђЋ‚ЂЌЌ›‰_29.01" xfId="32"/>
    <cellStyle name="”ЌЂЌ‘Ћ‚›‰" xfId="33"/>
    <cellStyle name="”ЌЂЌ‘Ћ‚›‰ 2" xfId="34"/>
    <cellStyle name="”Љ‘ђЋ‚ЂЌЌ›‰" xfId="35"/>
    <cellStyle name="”Љ‘ђЋ‚ЂЌЌ›‰ 2" xfId="36"/>
    <cellStyle name="„…Ќ…†Ќ›‰" xfId="37"/>
    <cellStyle name="„…Ќ…†Ќ›‰ 2" xfId="38"/>
    <cellStyle name="€’ЋѓЋ‚›‰" xfId="39"/>
    <cellStyle name="€’ЋѓЋ‚›‰ 2" xfId="40"/>
    <cellStyle name="€’ЋѓЋ‚›‰ 3" xfId="41"/>
    <cellStyle name="€’ЋѓЋ‚›‰_29.01" xfId="42"/>
    <cellStyle name="‡ЂѓЋ‹Ћ‚ЋЉ1" xfId="43"/>
    <cellStyle name="‡ЂѓЋ‹Ћ‚ЋЉ1 2" xfId="44"/>
    <cellStyle name="‡ЂѓЋ‹Ћ‚ЋЉ2" xfId="45"/>
    <cellStyle name="‡ЂѓЋ‹Ћ‚ЋЉ2 2" xfId="46"/>
    <cellStyle name="’ЋѓЋ‚›‰" xfId="47"/>
    <cellStyle name="’ЋѓЋ‚›‰ 2" xfId="48"/>
    <cellStyle name="" xfId="49"/>
    <cellStyle name="" xfId="50"/>
    <cellStyle name=" 2" xfId="51"/>
    <cellStyle name=" 2" xfId="52"/>
    <cellStyle name=" 3" xfId="53"/>
    <cellStyle name=" 3" xfId="54"/>
    <cellStyle name="" xfId="55"/>
    <cellStyle name="" xfId="56"/>
    <cellStyle name=" 2" xfId="57"/>
    <cellStyle name=" 2" xfId="58"/>
    <cellStyle name=" 3" xfId="59"/>
    <cellStyle name=" 3" xfId="60"/>
    <cellStyle name="" xfId="61"/>
    <cellStyle name=" 2" xfId="62"/>
    <cellStyle name="1" xfId="63"/>
    <cellStyle name="1 2" xfId="64"/>
    <cellStyle name="2" xfId="65"/>
    <cellStyle name="2 2" xfId="66"/>
    <cellStyle name="20% - Акцент1" xfId="67"/>
    <cellStyle name="20% - Акцент1 2" xfId="68"/>
    <cellStyle name="20% - Акцент1 3" xfId="69"/>
    <cellStyle name="20% - Акцент1 4" xfId="70"/>
    <cellStyle name="20% - Акцент2" xfId="71"/>
    <cellStyle name="20% - Акцент2 2" xfId="72"/>
    <cellStyle name="20% - Акцент2 3" xfId="73"/>
    <cellStyle name="20% - Акцент2 4" xfId="74"/>
    <cellStyle name="20% - Акцент3" xfId="75"/>
    <cellStyle name="20% - Акцент3 2" xfId="76"/>
    <cellStyle name="20% - Акцент3 3" xfId="77"/>
    <cellStyle name="20% - Акцент3 4" xfId="78"/>
    <cellStyle name="20% - Акцент4" xfId="79"/>
    <cellStyle name="20% - Акцент4 2" xfId="80"/>
    <cellStyle name="20% - Акцент4 3" xfId="81"/>
    <cellStyle name="20% - Акцент4 4" xfId="82"/>
    <cellStyle name="20% - Акцент5" xfId="83"/>
    <cellStyle name="20% - Акцент5 2" xfId="84"/>
    <cellStyle name="20% - Акцент6" xfId="85"/>
    <cellStyle name="20% - Акцент6 2" xfId="86"/>
    <cellStyle name="20% – Акцентування1" xfId="87" builtinId="30" customBuiltin="1"/>
    <cellStyle name="20% – Акцентування1 2" xfId="88"/>
    <cellStyle name="20% – Акцентування1 3" xfId="89"/>
    <cellStyle name="20% – Акцентування2" xfId="90" builtinId="34" customBuiltin="1"/>
    <cellStyle name="20% – Акцентування2 2" xfId="91"/>
    <cellStyle name="20% – Акцентування2 3" xfId="92"/>
    <cellStyle name="20% – Акцентування3" xfId="93" builtinId="38" customBuiltin="1"/>
    <cellStyle name="20% – Акцентування3 2" xfId="94"/>
    <cellStyle name="20% – Акцентування3 3" xfId="95"/>
    <cellStyle name="20% – Акцентування4" xfId="96" builtinId="42" customBuiltin="1"/>
    <cellStyle name="20% – Акцентування4 2" xfId="97"/>
    <cellStyle name="20% – Акцентування4 3" xfId="98"/>
    <cellStyle name="20% – Акцентування5" xfId="99" builtinId="46" customBuiltin="1"/>
    <cellStyle name="20% – Акцентування5 2" xfId="100"/>
    <cellStyle name="20% – Акцентування5 3" xfId="101"/>
    <cellStyle name="20% – Акцентування6" xfId="102" builtinId="50" customBuiltin="1"/>
    <cellStyle name="20% – Акцентування6 2" xfId="103"/>
    <cellStyle name="20% – Акцентування6 3" xfId="104"/>
    <cellStyle name="40% - Акцент1" xfId="105"/>
    <cellStyle name="40% - Акцент1 2" xfId="106"/>
    <cellStyle name="40% - Акцент2" xfId="107"/>
    <cellStyle name="40% - Акцент2 2" xfId="108"/>
    <cellStyle name="40% - Акцент3" xfId="109"/>
    <cellStyle name="40% - Акцент3 2" xfId="110"/>
    <cellStyle name="40% - Акцент3 3" xfId="111"/>
    <cellStyle name="40% - Акцент3 4" xfId="112"/>
    <cellStyle name="40% - Акцент4" xfId="113"/>
    <cellStyle name="40% - Акцент4 2" xfId="114"/>
    <cellStyle name="40% - Акцент5" xfId="115"/>
    <cellStyle name="40% - Акцент5 2" xfId="116"/>
    <cellStyle name="40% - Акцент6" xfId="117"/>
    <cellStyle name="40% - Акцент6 2" xfId="118"/>
    <cellStyle name="40% – Акцентування1" xfId="119" builtinId="31" customBuiltin="1"/>
    <cellStyle name="40% – Акцентування1 2" xfId="120"/>
    <cellStyle name="40% – Акцентування1 3" xfId="121"/>
    <cellStyle name="40% – Акцентування2" xfId="122" builtinId="35" customBuiltin="1"/>
    <cellStyle name="40% – Акцентування2 2" xfId="123"/>
    <cellStyle name="40% – Акцентування2 3" xfId="124"/>
    <cellStyle name="40% – Акцентування3" xfId="125" builtinId="39" customBuiltin="1"/>
    <cellStyle name="40% – Акцентування3 2" xfId="126"/>
    <cellStyle name="40% – Акцентування3 3" xfId="127"/>
    <cellStyle name="40% – Акцентування4" xfId="128" builtinId="43" customBuiltin="1"/>
    <cellStyle name="40% – Акцентування4 2" xfId="129"/>
    <cellStyle name="40% – Акцентування4 3" xfId="130"/>
    <cellStyle name="40% – Акцентування5" xfId="131" builtinId="47" customBuiltin="1"/>
    <cellStyle name="40% – Акцентування5 2" xfId="132"/>
    <cellStyle name="40% – Акцентування6" xfId="133" builtinId="51" customBuiltin="1"/>
    <cellStyle name="40% – Акцентування6 2" xfId="134"/>
    <cellStyle name="40% – Акцентування6 3" xfId="135"/>
    <cellStyle name="60% - Акцент1" xfId="136"/>
    <cellStyle name="60% - Акцент1 2" xfId="137"/>
    <cellStyle name="60% - Акцент2" xfId="138"/>
    <cellStyle name="60% - Акцент2 2" xfId="139"/>
    <cellStyle name="60% - Акцент3" xfId="140"/>
    <cellStyle name="60% - Акцент3 2" xfId="141"/>
    <cellStyle name="60% - Акцент3 3" xfId="142"/>
    <cellStyle name="60% - Акцент3 4" xfId="143"/>
    <cellStyle name="60% - Акцент4" xfId="144"/>
    <cellStyle name="60% - Акцент4 2" xfId="145"/>
    <cellStyle name="60% - Акцент4 3" xfId="146"/>
    <cellStyle name="60% - Акцент4 4" xfId="147"/>
    <cellStyle name="60% - Акцент5" xfId="148"/>
    <cellStyle name="60% - Акцент5 2" xfId="149"/>
    <cellStyle name="60% - Акцент6" xfId="150"/>
    <cellStyle name="60% - Акцент6 2" xfId="151"/>
    <cellStyle name="60% - Акцент6 3" xfId="152"/>
    <cellStyle name="60% - Акцент6 4" xfId="153"/>
    <cellStyle name="60% – Акцентування1" xfId="154" builtinId="32" customBuiltin="1"/>
    <cellStyle name="60% – Акцентування1 2" xfId="155"/>
    <cellStyle name="60% – Акцентування1 3" xfId="156"/>
    <cellStyle name="60% – Акцентування2" xfId="157" builtinId="36" customBuiltin="1"/>
    <cellStyle name="60% – Акцентування2 2" xfId="158"/>
    <cellStyle name="60% – Акцентування2 3" xfId="159"/>
    <cellStyle name="60% – Акцентування3" xfId="160" builtinId="40" customBuiltin="1"/>
    <cellStyle name="60% – Акцентування3 2" xfId="161"/>
    <cellStyle name="60% – Акцентування3 3" xfId="162"/>
    <cellStyle name="60% – Акцентування4" xfId="163" builtinId="44" customBuiltin="1"/>
    <cellStyle name="60% – Акцентування4 2" xfId="164"/>
    <cellStyle name="60% – Акцентування4 3" xfId="165"/>
    <cellStyle name="60% – Акцентування5" xfId="166" builtinId="48" customBuiltin="1"/>
    <cellStyle name="60% – Акцентування5 2" xfId="167"/>
    <cellStyle name="60% – Акцентування6" xfId="168" builtinId="52" customBuiltin="1"/>
    <cellStyle name="60% – Акцентування6 2" xfId="169"/>
    <cellStyle name="60% – Акцентування6 3" xfId="170"/>
    <cellStyle name="Aaia?iue [0]_laroux" xfId="171"/>
    <cellStyle name="Aaia?iue_laroux" xfId="172"/>
    <cellStyle name="C?O" xfId="173"/>
    <cellStyle name="Cena$" xfId="174"/>
    <cellStyle name="CenaZ?" xfId="175"/>
    <cellStyle name="Ceny$" xfId="176"/>
    <cellStyle name="CenyZ?" xfId="177"/>
    <cellStyle name="Comma [0]_1996-1997-план 10 місяців" xfId="178"/>
    <cellStyle name="Comma_1996-1997-план 10 місяців" xfId="179"/>
    <cellStyle name="Currency [0]_1996-1997-план 10 місяців" xfId="180"/>
    <cellStyle name="Currency_1996-1997-план 10 місяців" xfId="181"/>
    <cellStyle name="Data" xfId="182"/>
    <cellStyle name="Dziesietny [0]_Arkusz1" xfId="183"/>
    <cellStyle name="Dziesietny_Arkusz1" xfId="184"/>
    <cellStyle name="Followed Hyperlink" xfId="185"/>
    <cellStyle name="Headline I" xfId="186"/>
    <cellStyle name="Headline I 2" xfId="187"/>
    <cellStyle name="Headline II" xfId="188"/>
    <cellStyle name="Headline II 2" xfId="189"/>
    <cellStyle name="Headline III" xfId="190"/>
    <cellStyle name="Headline III 2" xfId="191"/>
    <cellStyle name="Hyperlink" xfId="192"/>
    <cellStyle name="Iau?iue_laroux" xfId="193"/>
    <cellStyle name="Marza" xfId="194"/>
    <cellStyle name="Marza%" xfId="195"/>
    <cellStyle name="Marza_Derg0103_pooblasti2" xfId="196"/>
    <cellStyle name="Nazwa" xfId="197"/>
    <cellStyle name="Normal_1996-1997-план 10 місяців" xfId="198"/>
    <cellStyle name="normalni_laroux" xfId="199"/>
    <cellStyle name="Normalny_A-FOUR TECH" xfId="200"/>
    <cellStyle name="Oeiainiaue [0]_laroux" xfId="201"/>
    <cellStyle name="Oeiainiaue_laroux" xfId="202"/>
    <cellStyle name="TrOds" xfId="203"/>
    <cellStyle name="Tytul" xfId="204"/>
    <cellStyle name="Walutowy [0]_Arkusz1" xfId="205"/>
    <cellStyle name="Walutowy_Arkusz1" xfId="206"/>
    <cellStyle name="Акцент1" xfId="207"/>
    <cellStyle name="Акцент1 2" xfId="208"/>
    <cellStyle name="Акцент2" xfId="209"/>
    <cellStyle name="Акцент2 2" xfId="210"/>
    <cellStyle name="Акцент3" xfId="211"/>
    <cellStyle name="Акцент3 2" xfId="212"/>
    <cellStyle name="Акцент4" xfId="213"/>
    <cellStyle name="Акцент4 2" xfId="214"/>
    <cellStyle name="Акцент5" xfId="215"/>
    <cellStyle name="Акцент5 2" xfId="216"/>
    <cellStyle name="Акцент6" xfId="217"/>
    <cellStyle name="Акцент6 2" xfId="218"/>
    <cellStyle name="Акцентування1" xfId="219" builtinId="29" customBuiltin="1"/>
    <cellStyle name="Акцентування1 2" xfId="220"/>
    <cellStyle name="Акцентування2" xfId="221" builtinId="33" customBuiltin="1"/>
    <cellStyle name="Акцентування2 2" xfId="222"/>
    <cellStyle name="Акцентування2 3" xfId="223"/>
    <cellStyle name="Акцентування3" xfId="224" builtinId="37" customBuiltin="1"/>
    <cellStyle name="Акцентування3 2" xfId="225"/>
    <cellStyle name="Акцентування3 3" xfId="226"/>
    <cellStyle name="Акцентування4" xfId="227" builtinId="41" customBuiltin="1"/>
    <cellStyle name="Акцентування4 2" xfId="228"/>
    <cellStyle name="Акцентування4 3" xfId="229"/>
    <cellStyle name="Акцентування5" xfId="230" builtinId="45" customBuiltin="1"/>
    <cellStyle name="Акцентування5 2" xfId="231"/>
    <cellStyle name="Акцентування5 3" xfId="232"/>
    <cellStyle name="Акцентування6" xfId="233" builtinId="49" customBuiltin="1"/>
    <cellStyle name="Акцентування6 2" xfId="234"/>
    <cellStyle name="Акцентування6 3" xfId="235"/>
    <cellStyle name="Ввід 2" xfId="236"/>
    <cellStyle name="Ввід 3" xfId="237"/>
    <cellStyle name="Ввод  2" xfId="238"/>
    <cellStyle name="Вывод" xfId="239"/>
    <cellStyle name="Вывод 2" xfId="240"/>
    <cellStyle name="Вычисление" xfId="241"/>
    <cellStyle name="Вычисление 2" xfId="242"/>
    <cellStyle name="Гарний" xfId="243"/>
    <cellStyle name="Добре 2" xfId="244"/>
    <cellStyle name="Заголовок 1" xfId="245" builtinId="16" customBuiltin="1"/>
    <cellStyle name="Заголовок 1 2" xfId="246"/>
    <cellStyle name="Заголовок 1 3" xfId="247"/>
    <cellStyle name="Заголовок 2" xfId="248" builtinId="17" customBuiltin="1"/>
    <cellStyle name="Заголовок 2 2" xfId="249"/>
    <cellStyle name="Заголовок 2 3" xfId="250"/>
    <cellStyle name="Заголовок 3" xfId="251" builtinId="18" customBuiltin="1"/>
    <cellStyle name="Заголовок 3 2" xfId="252"/>
    <cellStyle name="Заголовок 3 3" xfId="253"/>
    <cellStyle name="Заголовок 4" xfId="254" builtinId="19" customBuiltin="1"/>
    <cellStyle name="Заголовок 4 2" xfId="255"/>
    <cellStyle name="Заголовок 4 3" xfId="256"/>
    <cellStyle name="Звичайний" xfId="0" builtinId="0"/>
    <cellStyle name="Звичайний 10" xfId="257"/>
    <cellStyle name="Звичайний 10 2" xfId="258"/>
    <cellStyle name="Звичайний 10_29.01" xfId="259"/>
    <cellStyle name="Звичайний 11" xfId="260"/>
    <cellStyle name="Звичайний 11 2" xfId="261"/>
    <cellStyle name="Звичайний 11_29.01" xfId="262"/>
    <cellStyle name="Звичайний 12" xfId="263"/>
    <cellStyle name="Звичайний 12_29.01" xfId="264"/>
    <cellStyle name="Звичайний 2" xfId="265"/>
    <cellStyle name="Звичайний 2 2" xfId="266"/>
    <cellStyle name="Звичайний 2 3" xfId="267"/>
    <cellStyle name="Звичайний 2_29.01" xfId="268"/>
    <cellStyle name="Звичайний 3" xfId="269"/>
    <cellStyle name="Звичайний 3 2" xfId="270"/>
    <cellStyle name="Звичайний 3 3" xfId="271"/>
    <cellStyle name="Звичайний 3_29.01" xfId="272"/>
    <cellStyle name="Звичайний 4" xfId="273"/>
    <cellStyle name="Звичайний 4 2" xfId="274"/>
    <cellStyle name="Звичайний 4 3" xfId="275"/>
    <cellStyle name="Звичайний 4_29.01" xfId="276"/>
    <cellStyle name="Звичайний 5" xfId="277"/>
    <cellStyle name="Звичайний 5 2" xfId="278"/>
    <cellStyle name="Звичайний 5_29.01" xfId="279"/>
    <cellStyle name="Звичайний 6" xfId="280"/>
    <cellStyle name="Звичайний 6 2" xfId="281"/>
    <cellStyle name="Звичайний 6_29.01" xfId="282"/>
    <cellStyle name="Звичайний 7" xfId="283"/>
    <cellStyle name="Звичайний 7 2" xfId="284"/>
    <cellStyle name="Звичайний 7_29.01" xfId="285"/>
    <cellStyle name="Звичайний 8" xfId="286"/>
    <cellStyle name="Звичайний 8 2" xfId="287"/>
    <cellStyle name="Звичайний 8_29.01" xfId="288"/>
    <cellStyle name="Звичайний 9" xfId="289"/>
    <cellStyle name="Звичайний 9 2" xfId="290"/>
    <cellStyle name="Звичайний 9_29.01" xfId="291"/>
    <cellStyle name="Зв'язана клітинка 2" xfId="292"/>
    <cellStyle name="Итог" xfId="293"/>
    <cellStyle name="Итог 2" xfId="294"/>
    <cellStyle name="Контрольна клітинка 2" xfId="295"/>
    <cellStyle name="Контрольна клітинка 3" xfId="296"/>
    <cellStyle name="Контрольная ячейка 2" xfId="297"/>
    <cellStyle name="Назва 2" xfId="298"/>
    <cellStyle name="Назва 3" xfId="299"/>
    <cellStyle name="Название 2" xfId="300"/>
    <cellStyle name="Нейтральний" xfId="301"/>
    <cellStyle name="Нейтральный" xfId="302"/>
    <cellStyle name="Нейтральный 2" xfId="303"/>
    <cellStyle name="Обчислення" xfId="304" builtinId="22" customBuiltin="1"/>
    <cellStyle name="Обчислення 2" xfId="305"/>
    <cellStyle name="Обчислення 3" xfId="306"/>
    <cellStyle name="Обычный 10" xfId="307"/>
    <cellStyle name="Обычный 10 2" xfId="308"/>
    <cellStyle name="Обычный 10_29.01" xfId="309"/>
    <cellStyle name="Обычный 11" xfId="310"/>
    <cellStyle name="Обычный 11 2" xfId="311"/>
    <cellStyle name="Обычный 11_29.01" xfId="312"/>
    <cellStyle name="Обычный 12" xfId="313"/>
    <cellStyle name="Обычный 12 2" xfId="314"/>
    <cellStyle name="Обычный 12_29.01" xfId="315"/>
    <cellStyle name="Обычный 13" xfId="316"/>
    <cellStyle name="Обычный 13 2" xfId="317"/>
    <cellStyle name="Обычный 13_29.01" xfId="318"/>
    <cellStyle name="Обычный 14" xfId="319"/>
    <cellStyle name="Обычный 14 2" xfId="320"/>
    <cellStyle name="Обычный 14_29.01" xfId="321"/>
    <cellStyle name="Обычный 15" xfId="322"/>
    <cellStyle name="Обычный 15 2" xfId="323"/>
    <cellStyle name="Обычный 15_29.01" xfId="324"/>
    <cellStyle name="Обычный 16" xfId="325"/>
    <cellStyle name="Обычный 16 2" xfId="326"/>
    <cellStyle name="Обычный 16_29.01" xfId="327"/>
    <cellStyle name="Обычный 17" xfId="328"/>
    <cellStyle name="Обычный 17 2" xfId="329"/>
    <cellStyle name="Обычный 17_29.01" xfId="330"/>
    <cellStyle name="Обычный 18" xfId="331"/>
    <cellStyle name="Обычный 18 2" xfId="332"/>
    <cellStyle name="Обычный 18_29.01" xfId="333"/>
    <cellStyle name="Обычный 19" xfId="334"/>
    <cellStyle name="Обычный 19_29.01" xfId="335"/>
    <cellStyle name="Обычный 2" xfId="336"/>
    <cellStyle name="Обычный 2 2" xfId="337"/>
    <cellStyle name="Обычный 2_29.01" xfId="338"/>
    <cellStyle name="Обычный 20" xfId="339"/>
    <cellStyle name="Обычный 21" xfId="340"/>
    <cellStyle name="Обычный 22" xfId="341"/>
    <cellStyle name="Обычный 3" xfId="342"/>
    <cellStyle name="Обычный 3 2" xfId="343"/>
    <cellStyle name="Обычный 3_29.01" xfId="344"/>
    <cellStyle name="Обычный 4" xfId="345"/>
    <cellStyle name="Обычный 4 2" xfId="346"/>
    <cellStyle name="Обычный 4_29.01" xfId="347"/>
    <cellStyle name="Обычный 5" xfId="348"/>
    <cellStyle name="Обычный 5 2" xfId="349"/>
    <cellStyle name="Обычный 5_29.01" xfId="350"/>
    <cellStyle name="Обычный 6" xfId="351"/>
    <cellStyle name="Обычный 6 2" xfId="352"/>
    <cellStyle name="Обычный 6_29.01" xfId="353"/>
    <cellStyle name="Обычный 7" xfId="354"/>
    <cellStyle name="Обычный 7 2" xfId="355"/>
    <cellStyle name="Обычный 7_29.01" xfId="356"/>
    <cellStyle name="Обычный 8" xfId="357"/>
    <cellStyle name="Обычный 8 2" xfId="358"/>
    <cellStyle name="Обычный 8_29.01" xfId="359"/>
    <cellStyle name="Обычный 9" xfId="360"/>
    <cellStyle name="Обычный 9 2" xfId="361"/>
    <cellStyle name="Обычный 9_29.01" xfId="362"/>
    <cellStyle name="Обычный_lviv 2 2" xfId="363"/>
    <cellStyle name="Обычный_Вл закр на 01032003(затвбюджети)" xfId="364"/>
    <cellStyle name="Обычный_осн табл 01.01.2019" xfId="365"/>
    <cellStyle name="Обычный_Таблиця" xfId="366"/>
    <cellStyle name="Підсумок" xfId="367" builtinId="25" customBuiltin="1"/>
    <cellStyle name="Підсумок 2" xfId="368"/>
    <cellStyle name="Плохой" xfId="369"/>
    <cellStyle name="Плохой 2" xfId="370"/>
    <cellStyle name="Поганий" xfId="371" builtinId="27" customBuiltin="1"/>
    <cellStyle name="Поганий 2" xfId="372"/>
    <cellStyle name="Пояснение" xfId="373"/>
    <cellStyle name="Пояснение 2" xfId="374"/>
    <cellStyle name="Примечание" xfId="375"/>
    <cellStyle name="Примечание 2" xfId="376"/>
    <cellStyle name="Примечание 3" xfId="377"/>
    <cellStyle name="Примечание 4" xfId="378"/>
    <cellStyle name="Примітка" xfId="379" builtinId="10" customBuiltin="1"/>
    <cellStyle name="Примітка 2" xfId="380"/>
    <cellStyle name="Примітка 2 2" xfId="381"/>
    <cellStyle name="Примітка 3" xfId="382"/>
    <cellStyle name="Примітка 3 2" xfId="383"/>
    <cellStyle name="Примітка 4" xfId="384"/>
    <cellStyle name="Примітка 5" xfId="385"/>
    <cellStyle name="Примітка 6" xfId="386"/>
    <cellStyle name="Результат" xfId="387" builtinId="21" customBuiltin="1"/>
    <cellStyle name="Результат 2" xfId="388"/>
    <cellStyle name="Результат 3" xfId="389"/>
    <cellStyle name="Связанная ячейка 2" xfId="390"/>
    <cellStyle name="Середній" xfId="391"/>
    <cellStyle name="Середній 2" xfId="392"/>
    <cellStyle name="Стиль 1" xfId="393"/>
    <cellStyle name="Текст попередження 2" xfId="394"/>
    <cellStyle name="Текст пояснення" xfId="395" builtinId="53" customBuiltin="1"/>
    <cellStyle name="Текст пояснення 2" xfId="396"/>
    <cellStyle name="Текст предупреждения 2" xfId="397"/>
    <cellStyle name="Тысячи [0]_Розподіл (2)" xfId="398"/>
    <cellStyle name="Тысячи_бюджет 1998 по клас." xfId="399"/>
    <cellStyle name="Фінансовий 2" xfId="400"/>
    <cellStyle name="Хороший 2" xfId="401"/>
    <cellStyle name="ЏђЋ–…Ќ’Ќ›‰" xfId="402"/>
    <cellStyle name="ЏђЋ–…Ќ’Ќ›‰ 2" xfId="403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lor theme="1"/>
      </font>
      <fill>
        <patternFill patternType="none">
          <bgColor indexed="65"/>
        </patternFill>
      </fill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1/01.01/&#1052;&#1086;&#1085;&#1110;&#1090;&#1086;&#1088;&#1080;&#1085;&#1075;/9ED890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27.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27.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3/12/&#1052;&#1086;&#1085;&#1110;&#1090;&#1086;&#1088;&#1080;&#1085;&#1075;/29-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  <sheetName val="Оренда"/>
      <sheetName val="Пер"/>
      <sheetName val="джер_фінанс"/>
      <sheetName val="reg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 refreshError="1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Начни_с_меня"/>
      <sheetName val="ЗДМмісяць"/>
      <sheetName val="ЗДМРік"/>
      <sheetName val="D"/>
      <sheetName val="Факт__x0010__EVD_1"/>
      <sheetName val="Факт_x005f_x0000__x005f_x0010__EVD_1"/>
      <sheetName val="Факт__x005f_x0010__EVD_1"/>
      <sheetName val="Факт_x005f_x0000__x005f_x0010_[EVD_1"/>
      <sheetName val="Факт?_x005f_x0010_[EVD_1"/>
      <sheetName val="Факт_x005f_x005f_x005f_x0000__x005f_x005f_x005f_x0010__"/>
      <sheetName val="Факт__x005f_x005f_x005f_x0010__EVD_1"/>
      <sheetName val="Факт_x005f_x005f_x005f_x0000__x005f_x005f_x005f_x0010_["/>
      <sheetName val="Факт?_x005f_x005f_x005f_x0010_[EVD_1"/>
      <sheetName val="Факт_x005f_x005f_x005f_x005f_x005f_x005f_x005f_x0000__x"/>
      <sheetName val="Факт__x005f_x005f_x005f_x005f_x005f_x005f_x005f_x0010__"/>
      <sheetName val="Факт_x005f_x005f_x005f_x005f_x005f_x005f_x005f_x005f_x0"/>
      <sheetName val="Факт__x005f_x005f_x005f_x005f_x005f_x005f_x005f_x005f_x"/>
      <sheetName val="Факт_x005f_x0000__x005f_x0010__"/>
      <sheetName val="Факт_x005f_x0000__x005f_x0010_["/>
      <sheetName val="Факт_x005f_x005f_x005f_x005F_x005f_x0000__x"/>
      <sheetName val="Факт__x005f_x005f_x005f_x005F_x005f_x0010__"/>
      <sheetName val="Факт_x005f_x005f_x005f_x005F_x005f_x005f_x0"/>
      <sheetName val="Факт__x005f_x005f_x005f_x005F_x005f_x005f_x"/>
      <sheetName val="Факт_x005f_x005f_x005F"/>
      <sheetName val="Факт__x005f_x005f_x005f_x0010__"/>
      <sheetName val="Факт_x005f_x005F_x0"/>
      <sheetName val="Факт__x005f_x005F_x"/>
      <sheetName val="Факт_x005F"/>
      <sheetName val="Факт__x005f_x0010__"/>
      <sheetName val="Факт_x005f_x005f_x005f_x0000__x"/>
      <sheetName val="Факт_x005f_x005f_x005f_x005F_x0"/>
      <sheetName val="Факт__x005f_x005f_x005f_x005F_x"/>
      <sheetName val="Факт_x005f_x0000__x"/>
      <sheetName val="ИсхОбл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3">
    <pageSetUpPr fitToPage="1"/>
  </sheetPr>
  <dimension ref="A1:R44"/>
  <sheetViews>
    <sheetView tabSelected="1" zoomScale="70" zoomScaleNormal="70" zoomScaleSheetLayoutView="100" workbookViewId="0">
      <pane ySplit="4" topLeftCell="A23" activePane="bottomLeft" state="frozen"/>
      <selection pane="bottomLeft" activeCell="J50" sqref="J50"/>
    </sheetView>
  </sheetViews>
  <sheetFormatPr defaultRowHeight="12.75"/>
  <cols>
    <col min="1" max="1" width="6.7109375" style="176" customWidth="1"/>
    <col min="2" max="2" width="48.5703125" style="176" customWidth="1"/>
    <col min="3" max="5" width="20.42578125" style="176" customWidth="1"/>
    <col min="6" max="6" width="22.5703125" style="181" customWidth="1"/>
    <col min="7" max="7" width="22" style="181" customWidth="1"/>
    <col min="8" max="8" width="21.140625" style="176" customWidth="1"/>
    <col min="9" max="9" width="13.7109375" style="176" customWidth="1"/>
    <col min="10" max="10" width="22.85546875" style="176" customWidth="1"/>
    <col min="11" max="11" width="21.5703125" style="176" customWidth="1"/>
    <col min="12" max="12" width="11.85546875" style="176" customWidth="1"/>
    <col min="13" max="13" width="19.42578125" style="176" customWidth="1"/>
    <col min="14" max="14" width="9.140625" style="176"/>
    <col min="15" max="15" width="19.28515625" style="176" customWidth="1"/>
    <col min="16" max="16" width="12" style="176" customWidth="1"/>
    <col min="17" max="17" width="9.140625" style="176"/>
    <col min="18" max="18" width="17.7109375" style="176" customWidth="1"/>
    <col min="19" max="16384" width="9.140625" style="176"/>
  </cols>
  <sheetData>
    <row r="1" spans="1:16" ht="43.5" customHeight="1">
      <c r="A1" s="248" t="s">
        <v>143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</row>
    <row r="2" spans="1:16" ht="30" customHeight="1">
      <c r="A2" s="47"/>
      <c r="B2" s="47"/>
      <c r="C2" s="47"/>
      <c r="D2" s="47"/>
      <c r="E2" s="47"/>
      <c r="F2" s="48"/>
      <c r="G2" s="48"/>
      <c r="H2" s="49"/>
      <c r="I2" s="50"/>
      <c r="L2" s="50"/>
      <c r="M2" s="51" t="s">
        <v>3</v>
      </c>
    </row>
    <row r="3" spans="1:16" ht="49.5" customHeight="1">
      <c r="A3" s="249" t="s">
        <v>89</v>
      </c>
      <c r="B3" s="250"/>
      <c r="C3" s="253" t="s">
        <v>119</v>
      </c>
      <c r="D3" s="255" t="s">
        <v>130</v>
      </c>
      <c r="E3" s="259" t="s">
        <v>131</v>
      </c>
      <c r="F3" s="253" t="s">
        <v>120</v>
      </c>
      <c r="G3" s="253" t="s">
        <v>139</v>
      </c>
      <c r="H3" s="255" t="s">
        <v>121</v>
      </c>
      <c r="I3" s="257" t="s">
        <v>122</v>
      </c>
      <c r="J3" s="258"/>
      <c r="K3" s="259" t="s">
        <v>123</v>
      </c>
      <c r="L3" s="257" t="s">
        <v>140</v>
      </c>
      <c r="M3" s="258"/>
    </row>
    <row r="4" spans="1:16" s="177" customFormat="1" ht="39" customHeight="1">
      <c r="A4" s="251"/>
      <c r="B4" s="252"/>
      <c r="C4" s="254"/>
      <c r="D4" s="256"/>
      <c r="E4" s="260"/>
      <c r="F4" s="254"/>
      <c r="G4" s="254"/>
      <c r="H4" s="256"/>
      <c r="I4" s="52" t="s">
        <v>90</v>
      </c>
      <c r="J4" s="52" t="s">
        <v>91</v>
      </c>
      <c r="K4" s="260"/>
      <c r="L4" s="52" t="s">
        <v>90</v>
      </c>
      <c r="M4" s="52" t="s">
        <v>91</v>
      </c>
    </row>
    <row r="5" spans="1:16" s="178" customFormat="1" ht="30" customHeight="1">
      <c r="A5" s="264" t="s">
        <v>92</v>
      </c>
      <c r="B5" s="265"/>
      <c r="C5" s="53">
        <f>C6+C21</f>
        <v>134458146.92396003</v>
      </c>
      <c r="D5" s="54">
        <f>D6+D21</f>
        <v>38082889.4406</v>
      </c>
      <c r="E5" s="55">
        <f>D5/C5*100</f>
        <v>28.323229430000236</v>
      </c>
      <c r="F5" s="56"/>
      <c r="G5" s="56"/>
      <c r="H5" s="54">
        <f>H6+H21</f>
        <v>52389681.882859997</v>
      </c>
      <c r="I5" s="55">
        <f t="shared" ref="I5:I28" si="0">H5/D5*100</f>
        <v>137.5675077506267</v>
      </c>
      <c r="J5" s="57">
        <f t="shared" ref="J5:J28" si="1">H5-D5</f>
        <v>14306792.442259997</v>
      </c>
      <c r="K5" s="57"/>
      <c r="L5" s="55"/>
      <c r="M5" s="57"/>
    </row>
    <row r="6" spans="1:16" s="178" customFormat="1" ht="30" customHeight="1">
      <c r="A6" s="266" t="s">
        <v>93</v>
      </c>
      <c r="B6" s="267"/>
      <c r="C6" s="58">
        <f>C7+C16</f>
        <v>29109050.116070002</v>
      </c>
      <c r="D6" s="59">
        <f>D7+D16</f>
        <v>8678299.8751299996</v>
      </c>
      <c r="E6" s="214">
        <f t="shared" ref="E6:E30" si="2">D6/C6*100</f>
        <v>29.813064461141725</v>
      </c>
      <c r="F6" s="60">
        <f>F7+F16</f>
        <v>30621014.26475</v>
      </c>
      <c r="G6" s="60"/>
      <c r="H6" s="59">
        <f>H7+H16</f>
        <v>11009505.882859996</v>
      </c>
      <c r="I6" s="61">
        <f t="shared" si="0"/>
        <v>126.86247354059165</v>
      </c>
      <c r="J6" s="62">
        <f t="shared" si="1"/>
        <v>2331206.007729996</v>
      </c>
      <c r="K6" s="67">
        <f>H6/F6*100</f>
        <v>35.95408626138753</v>
      </c>
      <c r="L6" s="194"/>
      <c r="M6" s="195"/>
    </row>
    <row r="7" spans="1:16" s="177" customFormat="1" ht="27" customHeight="1">
      <c r="A7" s="268" t="s">
        <v>132</v>
      </c>
      <c r="B7" s="269"/>
      <c r="C7" s="63">
        <v>27009569.917400002</v>
      </c>
      <c r="D7" s="64">
        <v>8126948.5985300001</v>
      </c>
      <c r="E7" s="215">
        <f>D7/C7*100</f>
        <v>30.089144786028189</v>
      </c>
      <c r="F7" s="65">
        <f>'мб зф по АТО'!C87</f>
        <v>28893740.65628</v>
      </c>
      <c r="G7" s="65">
        <f>'мб зф по АТО'!D87</f>
        <v>9406304.7808500044</v>
      </c>
      <c r="H7" s="64">
        <f>'мб зф по АТО'!E87</f>
        <v>10249739.888979996</v>
      </c>
      <c r="I7" s="66">
        <f t="shared" si="0"/>
        <v>126.12039764634373</v>
      </c>
      <c r="J7" s="67">
        <f t="shared" si="1"/>
        <v>2122791.2904499955</v>
      </c>
      <c r="K7" s="67">
        <f t="shared" ref="K7:K20" si="3">H7/F7*100</f>
        <v>35.473911152283542</v>
      </c>
      <c r="L7" s="179">
        <f t="shared" ref="L7:L14" si="4">H7/G7*100</f>
        <v>108.96669975915636</v>
      </c>
      <c r="M7" s="68">
        <f t="shared" ref="M7:M14" si="5">H7-G7</f>
        <v>843435.10812999122</v>
      </c>
      <c r="O7"/>
    </row>
    <row r="8" spans="1:16" s="177" customFormat="1" ht="31.5" customHeight="1">
      <c r="A8" s="69" t="s">
        <v>94</v>
      </c>
      <c r="B8" s="70" t="s">
        <v>133</v>
      </c>
      <c r="C8" s="71">
        <v>15942649.668500001</v>
      </c>
      <c r="D8" s="72">
        <v>4546605.959520001</v>
      </c>
      <c r="E8" s="216">
        <f t="shared" si="2"/>
        <v>28.518508868091928</v>
      </c>
      <c r="F8" s="73">
        <v>17208305.212000001</v>
      </c>
      <c r="G8" s="73">
        <v>5319051.3539899997</v>
      </c>
      <c r="H8" s="72">
        <v>5651803.2708099997</v>
      </c>
      <c r="I8" s="74">
        <f t="shared" si="0"/>
        <v>124.30818331586136</v>
      </c>
      <c r="J8" s="75">
        <f t="shared" si="1"/>
        <v>1105197.3112899987</v>
      </c>
      <c r="K8" s="75">
        <f t="shared" si="3"/>
        <v>32.843462509421229</v>
      </c>
      <c r="L8" s="180">
        <f t="shared" si="4"/>
        <v>106.25585080261335</v>
      </c>
      <c r="M8" s="76">
        <f t="shared" si="5"/>
        <v>332751.91681999993</v>
      </c>
      <c r="O8"/>
    </row>
    <row r="9" spans="1:16" s="177" customFormat="1" ht="24" customHeight="1">
      <c r="A9" s="77"/>
      <c r="B9" s="70" t="s">
        <v>95</v>
      </c>
      <c r="C9" s="71">
        <v>765535.93912</v>
      </c>
      <c r="D9" s="72">
        <v>254354.01647</v>
      </c>
      <c r="E9" s="216">
        <f t="shared" si="2"/>
        <v>33.225614040065238</v>
      </c>
      <c r="F9" s="73">
        <v>812193.32799999998</v>
      </c>
      <c r="G9" s="73">
        <v>329595.288</v>
      </c>
      <c r="H9" s="72">
        <v>433417.89910000004</v>
      </c>
      <c r="I9" s="74">
        <f t="shared" si="0"/>
        <v>170.39947122325859</v>
      </c>
      <c r="J9" s="75">
        <f t="shared" si="1"/>
        <v>179063.88263000004</v>
      </c>
      <c r="K9" s="75">
        <f t="shared" si="3"/>
        <v>53.3638832231333</v>
      </c>
      <c r="L9" s="180">
        <f t="shared" si="4"/>
        <v>131.5000289385205</v>
      </c>
      <c r="M9" s="76">
        <f t="shared" si="5"/>
        <v>103822.61110000004</v>
      </c>
      <c r="O9"/>
    </row>
    <row r="10" spans="1:16" s="177" customFormat="1" ht="33" customHeight="1">
      <c r="A10" s="77"/>
      <c r="B10" s="70" t="s">
        <v>96</v>
      </c>
      <c r="C10" s="71">
        <v>319858.06368000002</v>
      </c>
      <c r="D10" s="72">
        <v>114338.94489999999</v>
      </c>
      <c r="E10" s="216">
        <f t="shared" si="2"/>
        <v>35.746775799402599</v>
      </c>
      <c r="F10" s="73">
        <v>324407.77299999999</v>
      </c>
      <c r="G10" s="73">
        <v>101504.942</v>
      </c>
      <c r="H10" s="72">
        <v>96910.769469999985</v>
      </c>
      <c r="I10" s="74">
        <f t="shared" si="0"/>
        <v>84.757445990740464</v>
      </c>
      <c r="J10" s="75">
        <f t="shared" si="1"/>
        <v>-17428.175430000003</v>
      </c>
      <c r="K10" s="75">
        <f t="shared" si="3"/>
        <v>29.873134226657385</v>
      </c>
      <c r="L10" s="180">
        <f t="shared" si="4"/>
        <v>95.473942017522646</v>
      </c>
      <c r="M10" s="76">
        <f t="shared" si="5"/>
        <v>-4594.1725300000107</v>
      </c>
      <c r="O10"/>
    </row>
    <row r="11" spans="1:16" s="177" customFormat="1" ht="24" customHeight="1">
      <c r="A11" s="77"/>
      <c r="B11" s="70" t="s">
        <v>97</v>
      </c>
      <c r="C11" s="71">
        <v>1715058.56907</v>
      </c>
      <c r="D11" s="72">
        <v>512159.06294000003</v>
      </c>
      <c r="E11" s="216">
        <f t="shared" si="2"/>
        <v>29.862482376780935</v>
      </c>
      <c r="F11" s="73">
        <v>1901338.58</v>
      </c>
      <c r="G11" s="73">
        <v>597165.07275000005</v>
      </c>
      <c r="H11" s="72">
        <v>541206.92312000005</v>
      </c>
      <c r="I11" s="74">
        <f t="shared" si="0"/>
        <v>105.67164818157342</v>
      </c>
      <c r="J11" s="75">
        <f t="shared" si="1"/>
        <v>29047.860180000018</v>
      </c>
      <c r="K11" s="75">
        <f t="shared" si="3"/>
        <v>28.464521196429938</v>
      </c>
      <c r="L11" s="180">
        <f t="shared" si="4"/>
        <v>90.629366621810689</v>
      </c>
      <c r="M11" s="76">
        <f t="shared" si="5"/>
        <v>-55958.14963</v>
      </c>
      <c r="O11"/>
    </row>
    <row r="12" spans="1:16" s="177" customFormat="1" ht="23.25" customHeight="1">
      <c r="A12" s="77"/>
      <c r="B12" s="70" t="s">
        <v>98</v>
      </c>
      <c r="C12" s="71">
        <v>1000318.4083300001</v>
      </c>
      <c r="D12" s="72">
        <v>325961.70343999995</v>
      </c>
      <c r="E12" s="216">
        <f t="shared" si="2"/>
        <v>32.585794755510165</v>
      </c>
      <c r="F12" s="73">
        <v>966158.78700000001</v>
      </c>
      <c r="G12" s="73">
        <v>335157.01020000002</v>
      </c>
      <c r="H12" s="72">
        <v>415044.78074000007</v>
      </c>
      <c r="I12" s="74">
        <f t="shared" si="0"/>
        <v>127.3293078174129</v>
      </c>
      <c r="J12" s="75">
        <f t="shared" si="1"/>
        <v>89083.077300000121</v>
      </c>
      <c r="K12" s="75">
        <f t="shared" si="3"/>
        <v>42.958236919704177</v>
      </c>
      <c r="L12" s="180">
        <f t="shared" si="4"/>
        <v>123.83592409191388</v>
      </c>
      <c r="M12" s="76">
        <f t="shared" si="5"/>
        <v>79887.770540000056</v>
      </c>
      <c r="O12"/>
    </row>
    <row r="13" spans="1:16" s="177" customFormat="1" ht="24" customHeight="1">
      <c r="A13" s="77"/>
      <c r="B13" s="70" t="s">
        <v>99</v>
      </c>
      <c r="C13" s="71">
        <v>1810313.40628</v>
      </c>
      <c r="D13" s="72">
        <v>560932.73280999996</v>
      </c>
      <c r="E13" s="216">
        <f t="shared" si="2"/>
        <v>30.985393516068392</v>
      </c>
      <c r="F13" s="78">
        <v>1991663.4580000001</v>
      </c>
      <c r="G13" s="78">
        <v>652632.97124999994</v>
      </c>
      <c r="H13" s="72">
        <v>715543.14350000001</v>
      </c>
      <c r="I13" s="74">
        <f t="shared" si="0"/>
        <v>127.56309297827515</v>
      </c>
      <c r="J13" s="75">
        <f t="shared" si="1"/>
        <v>154610.41069000005</v>
      </c>
      <c r="K13" s="75">
        <f t="shared" si="3"/>
        <v>35.926910273211426</v>
      </c>
      <c r="L13" s="180">
        <f t="shared" si="4"/>
        <v>109.63944131255077</v>
      </c>
      <c r="M13" s="76">
        <f t="shared" si="5"/>
        <v>62910.172250000061</v>
      </c>
      <c r="O13"/>
    </row>
    <row r="14" spans="1:16" s="177" customFormat="1" ht="24" customHeight="1">
      <c r="A14" s="77"/>
      <c r="B14" s="70" t="s">
        <v>100</v>
      </c>
      <c r="C14" s="71">
        <v>4538370.1677999999</v>
      </c>
      <c r="D14" s="72">
        <v>1478832.4753400004</v>
      </c>
      <c r="E14" s="216">
        <f t="shared" si="2"/>
        <v>32.585100392039472</v>
      </c>
      <c r="F14" s="73">
        <v>4892803.2223399999</v>
      </c>
      <c r="G14" s="73">
        <v>1790285.1637200001</v>
      </c>
      <c r="H14" s="72">
        <v>2038973.9260100003</v>
      </c>
      <c r="I14" s="74">
        <f t="shared" si="0"/>
        <v>137.87727548661096</v>
      </c>
      <c r="J14" s="75">
        <f t="shared" si="1"/>
        <v>560141.45066999993</v>
      </c>
      <c r="K14" s="75">
        <f t="shared" si="3"/>
        <v>41.672919047720335</v>
      </c>
      <c r="L14" s="180">
        <f t="shared" si="4"/>
        <v>113.89101397529625</v>
      </c>
      <c r="M14" s="76">
        <f t="shared" si="5"/>
        <v>248688.76229000022</v>
      </c>
      <c r="O14"/>
    </row>
    <row r="15" spans="1:16" s="177" customFormat="1" ht="28.5" customHeight="1">
      <c r="A15" s="77"/>
      <c r="B15" s="70" t="s">
        <v>101</v>
      </c>
      <c r="C15" s="71">
        <v>273287.97626000002</v>
      </c>
      <c r="D15" s="72">
        <v>87713.899920000011</v>
      </c>
      <c r="E15" s="216">
        <f t="shared" si="2"/>
        <v>32.095777179948442</v>
      </c>
      <c r="F15" s="73">
        <v>281470.83299999998</v>
      </c>
      <c r="G15" s="73">
        <v>90587.032000000007</v>
      </c>
      <c r="H15" s="72">
        <v>112573.05428000001</v>
      </c>
      <c r="I15" s="74">
        <f t="shared" si="0"/>
        <v>128.34118011247128</v>
      </c>
      <c r="J15" s="75">
        <f t="shared" si="1"/>
        <v>24859.15436</v>
      </c>
      <c r="K15" s="75">
        <f t="shared" si="3"/>
        <v>39.994571757280454</v>
      </c>
      <c r="L15" s="180">
        <f>H15/G15*100</f>
        <v>124.27060672437089</v>
      </c>
      <c r="M15" s="76">
        <f>H15-G15</f>
        <v>21986.022280000005</v>
      </c>
      <c r="O15"/>
      <c r="P15" s="79"/>
    </row>
    <row r="16" spans="1:16" s="177" customFormat="1" ht="27" customHeight="1">
      <c r="A16" s="268" t="s">
        <v>102</v>
      </c>
      <c r="B16" s="269"/>
      <c r="C16" s="63">
        <v>2099480.1986699998</v>
      </c>
      <c r="D16" s="64">
        <v>551351.27659999998</v>
      </c>
      <c r="E16" s="215">
        <f t="shared" si="2"/>
        <v>26.261323014585976</v>
      </c>
      <c r="F16" s="65">
        <v>1727273.6084700001</v>
      </c>
      <c r="G16" s="65"/>
      <c r="H16" s="64">
        <v>759765.99387999997</v>
      </c>
      <c r="I16" s="66">
        <f t="shared" si="0"/>
        <v>137.80071365123595</v>
      </c>
      <c r="J16" s="67">
        <f t="shared" si="1"/>
        <v>208414.71727999998</v>
      </c>
      <c r="K16" s="67">
        <f t="shared" si="3"/>
        <v>43.986429836845147</v>
      </c>
      <c r="L16" s="179"/>
      <c r="M16" s="68"/>
      <c r="O16" s="246"/>
      <c r="P16" s="79"/>
    </row>
    <row r="17" spans="1:18" s="177" customFormat="1" ht="27" customHeight="1">
      <c r="A17" s="69" t="s">
        <v>94</v>
      </c>
      <c r="B17" s="80" t="s">
        <v>103</v>
      </c>
      <c r="C17" s="71">
        <v>69455.879000000001</v>
      </c>
      <c r="D17" s="72">
        <v>18946.220670000002</v>
      </c>
      <c r="E17" s="216">
        <f t="shared" si="2"/>
        <v>27.278066223882934</v>
      </c>
      <c r="F17" s="73">
        <v>76754.648000000001</v>
      </c>
      <c r="G17" s="73">
        <v>19703.920999999998</v>
      </c>
      <c r="H17" s="72">
        <v>19419.258430000009</v>
      </c>
      <c r="I17" s="74">
        <f t="shared" si="0"/>
        <v>102.4967394196407</v>
      </c>
      <c r="J17" s="75">
        <f t="shared" si="1"/>
        <v>473.03776000000653</v>
      </c>
      <c r="K17" s="75">
        <f t="shared" si="3"/>
        <v>25.300433180281157</v>
      </c>
      <c r="L17" s="180">
        <f>H17/G17*100</f>
        <v>98.555299881683496</v>
      </c>
      <c r="M17" s="76">
        <f>H17-G17</f>
        <v>-284.6625699999895</v>
      </c>
      <c r="O17" s="185"/>
      <c r="P17" s="79"/>
    </row>
    <row r="18" spans="1:18" s="177" customFormat="1" ht="24" customHeight="1">
      <c r="A18" s="69"/>
      <c r="B18" s="80" t="s">
        <v>104</v>
      </c>
      <c r="C18" s="71">
        <v>1359595.53648</v>
      </c>
      <c r="D18" s="72">
        <v>382099.32742000005</v>
      </c>
      <c r="E18" s="216">
        <f t="shared" si="2"/>
        <v>28.103896869892441</v>
      </c>
      <c r="F18" s="73">
        <v>900213.9238499999</v>
      </c>
      <c r="G18" s="73"/>
      <c r="H18" s="72">
        <v>445422.60002999997</v>
      </c>
      <c r="I18" s="74">
        <f t="shared" si="0"/>
        <v>116.57246377206928</v>
      </c>
      <c r="J18" s="75">
        <f t="shared" si="1"/>
        <v>63323.272609999927</v>
      </c>
      <c r="K18" s="75">
        <f t="shared" si="3"/>
        <v>49.479639031246478</v>
      </c>
      <c r="L18" s="180"/>
      <c r="M18" s="76"/>
      <c r="O18"/>
      <c r="P18" s="245"/>
    </row>
    <row r="19" spans="1:18" s="177" customFormat="1" ht="24" customHeight="1">
      <c r="A19" s="69"/>
      <c r="B19" s="80" t="s">
        <v>105</v>
      </c>
      <c r="C19" s="71">
        <v>148032.63099999999</v>
      </c>
      <c r="D19" s="72">
        <v>47542.53557</v>
      </c>
      <c r="E19" s="216">
        <f t="shared" si="2"/>
        <v>32.116253861623257</v>
      </c>
      <c r="F19" s="73">
        <v>204183.84400000001</v>
      </c>
      <c r="G19" s="73">
        <v>27010.28</v>
      </c>
      <c r="H19" s="72">
        <v>28911.034190000002</v>
      </c>
      <c r="I19" s="74">
        <f t="shared" si="0"/>
        <v>60.810879864479219</v>
      </c>
      <c r="J19" s="75">
        <f t="shared" si="1"/>
        <v>-18631.501379999998</v>
      </c>
      <c r="K19" s="75">
        <f t="shared" si="3"/>
        <v>14.159315263944194</v>
      </c>
      <c r="L19" s="180">
        <f>H19/G19*100</f>
        <v>107.03715100324767</v>
      </c>
      <c r="M19" s="76">
        <f>H19-G19</f>
        <v>1900.7541900000033</v>
      </c>
      <c r="O19"/>
      <c r="P19" s="79"/>
    </row>
    <row r="20" spans="1:18" s="177" customFormat="1" ht="24" customHeight="1">
      <c r="A20" s="69"/>
      <c r="B20" s="70" t="s">
        <v>106</v>
      </c>
      <c r="C20" s="71">
        <v>479742.80900000001</v>
      </c>
      <c r="D20" s="72">
        <v>83280.399269999994</v>
      </c>
      <c r="E20" s="216">
        <f t="shared" si="2"/>
        <v>17.359384592672445</v>
      </c>
      <c r="F20" s="73">
        <v>532603.92362000002</v>
      </c>
      <c r="G20" s="73">
        <v>274544.25962000003</v>
      </c>
      <c r="H20" s="72">
        <v>258262.56326999998</v>
      </c>
      <c r="I20" s="74">
        <f t="shared" si="0"/>
        <v>310.11206182225118</v>
      </c>
      <c r="J20" s="75">
        <f t="shared" si="1"/>
        <v>174982.16399999999</v>
      </c>
      <c r="K20" s="75">
        <f t="shared" si="3"/>
        <v>48.490548382490708</v>
      </c>
      <c r="L20" s="180">
        <f>H20/G20*100</f>
        <v>94.069554988133518</v>
      </c>
      <c r="M20" s="76">
        <f>H20-G20</f>
        <v>-16281.696350000042</v>
      </c>
      <c r="O20"/>
    </row>
    <row r="21" spans="1:18" s="177" customFormat="1" ht="30" customHeight="1">
      <c r="A21" s="266" t="s">
        <v>134</v>
      </c>
      <c r="B21" s="267"/>
      <c r="C21" s="58">
        <f>99206104.4+6142992.40789</f>
        <v>105349096.80789001</v>
      </c>
      <c r="D21" s="59">
        <v>29404589.565470003</v>
      </c>
      <c r="E21" s="214">
        <f t="shared" si="2"/>
        <v>27.911572530223889</v>
      </c>
      <c r="F21" s="58"/>
      <c r="G21" s="58"/>
      <c r="H21" s="59">
        <v>41380176</v>
      </c>
      <c r="I21" s="61">
        <f t="shared" si="0"/>
        <v>140.7269294062618</v>
      </c>
      <c r="J21" s="62">
        <f t="shared" si="1"/>
        <v>11975586.434529997</v>
      </c>
      <c r="K21" s="62"/>
      <c r="L21" s="61"/>
      <c r="M21" s="184"/>
      <c r="O21" s="189"/>
      <c r="P21" s="187"/>
    </row>
    <row r="22" spans="1:18" s="177" customFormat="1" ht="32.25" customHeight="1">
      <c r="A22" s="69" t="s">
        <v>94</v>
      </c>
      <c r="B22" s="80" t="s">
        <v>135</v>
      </c>
      <c r="C22" s="71">
        <f>11681252.3+6142992.40789</f>
        <v>17824244.70789</v>
      </c>
      <c r="D22" s="218">
        <v>5562265.5654699998</v>
      </c>
      <c r="E22" s="216">
        <f t="shared" si="2"/>
        <v>31.206178195072876</v>
      </c>
      <c r="F22" s="71"/>
      <c r="G22" s="71"/>
      <c r="H22" s="72">
        <v>5336260.5999999996</v>
      </c>
      <c r="I22" s="74">
        <f t="shared" si="0"/>
        <v>95.936818139841847</v>
      </c>
      <c r="J22" s="75">
        <f t="shared" si="1"/>
        <v>-226004.96547000017</v>
      </c>
      <c r="K22" s="75"/>
      <c r="L22" s="74"/>
      <c r="M22" s="62"/>
      <c r="O22" s="189"/>
      <c r="P22" s="187"/>
    </row>
    <row r="23" spans="1:18" s="177" customFormat="1" ht="24" customHeight="1">
      <c r="A23" s="69"/>
      <c r="B23" s="81" t="s">
        <v>95</v>
      </c>
      <c r="C23" s="71">
        <v>6909650.5</v>
      </c>
      <c r="D23" s="72">
        <v>2274253.4</v>
      </c>
      <c r="E23" s="216">
        <f t="shared" si="2"/>
        <v>32.914159695920944</v>
      </c>
      <c r="F23" s="71"/>
      <c r="G23" s="71"/>
      <c r="H23" s="72">
        <v>3862259.3</v>
      </c>
      <c r="I23" s="74">
        <f t="shared" si="0"/>
        <v>169.82537214190819</v>
      </c>
      <c r="J23" s="75">
        <f t="shared" si="1"/>
        <v>1588005.9</v>
      </c>
      <c r="K23" s="75"/>
      <c r="L23" s="74"/>
      <c r="M23" s="75"/>
      <c r="O23" s="189"/>
      <c r="P23" s="187"/>
    </row>
    <row r="24" spans="1:18" s="177" customFormat="1" ht="33" customHeight="1">
      <c r="A24" s="69"/>
      <c r="B24" s="81" t="s">
        <v>96</v>
      </c>
      <c r="C24" s="71">
        <v>3356028.3</v>
      </c>
      <c r="D24" s="72">
        <v>1423180.7</v>
      </c>
      <c r="E24" s="216">
        <f t="shared" si="2"/>
        <v>42.406695438176136</v>
      </c>
      <c r="F24" s="71"/>
      <c r="G24" s="71"/>
      <c r="H24" s="72">
        <v>984220</v>
      </c>
      <c r="I24" s="74">
        <f t="shared" si="0"/>
        <v>69.156362224417464</v>
      </c>
      <c r="J24" s="75">
        <f t="shared" si="1"/>
        <v>-438960.69999999995</v>
      </c>
      <c r="K24" s="75"/>
      <c r="L24" s="74"/>
      <c r="M24" s="75"/>
      <c r="O24" s="189"/>
      <c r="P24" s="187"/>
    </row>
    <row r="25" spans="1:18" s="177" customFormat="1" ht="24" customHeight="1">
      <c r="A25" s="69"/>
      <c r="B25" s="81" t="s">
        <v>107</v>
      </c>
      <c r="C25" s="71">
        <v>19060937.600000001</v>
      </c>
      <c r="D25" s="72">
        <v>5234146.5</v>
      </c>
      <c r="E25" s="216">
        <f t="shared" si="2"/>
        <v>27.460068386142765</v>
      </c>
      <c r="F25" s="71"/>
      <c r="G25" s="71"/>
      <c r="H25" s="72">
        <v>7740215.7000000002</v>
      </c>
      <c r="I25" s="74">
        <f t="shared" si="0"/>
        <v>147.87923303254885</v>
      </c>
      <c r="J25" s="75">
        <f t="shared" si="1"/>
        <v>2506069.2000000002</v>
      </c>
      <c r="K25" s="75"/>
      <c r="L25" s="74"/>
      <c r="M25" s="75" t="s">
        <v>118</v>
      </c>
      <c r="O25" s="189"/>
      <c r="P25" s="187"/>
      <c r="R25" s="220"/>
    </row>
    <row r="26" spans="1:18" s="177" customFormat="1" ht="23.25" customHeight="1">
      <c r="A26" s="69"/>
      <c r="B26" s="81" t="s">
        <v>108</v>
      </c>
      <c r="C26" s="71">
        <v>-12013810.199999999</v>
      </c>
      <c r="D26" s="72">
        <v>-4920997.8</v>
      </c>
      <c r="E26" s="216">
        <f t="shared" si="2"/>
        <v>40.96117483194466</v>
      </c>
      <c r="F26" s="71"/>
      <c r="G26" s="71"/>
      <c r="H26" s="72">
        <v>-3712812.2</v>
      </c>
      <c r="I26" s="74">
        <f t="shared" si="0"/>
        <v>75.448361305912385</v>
      </c>
      <c r="J26" s="75">
        <f t="shared" si="1"/>
        <v>1208185.5999999996</v>
      </c>
      <c r="K26" s="75"/>
      <c r="L26" s="74"/>
      <c r="M26" s="75"/>
      <c r="O26" s="189"/>
      <c r="P26" s="187"/>
    </row>
    <row r="27" spans="1:18" s="177" customFormat="1" ht="24" customHeight="1">
      <c r="A27" s="69"/>
      <c r="B27" s="81" t="s">
        <v>109</v>
      </c>
      <c r="C27" s="71">
        <v>58232536.700000003</v>
      </c>
      <c r="D27" s="72">
        <v>16667198.199999999</v>
      </c>
      <c r="E27" s="216">
        <f t="shared" si="2"/>
        <v>28.621796584039245</v>
      </c>
      <c r="F27" s="71"/>
      <c r="G27" s="71"/>
      <c r="H27" s="72">
        <v>22168400.800000001</v>
      </c>
      <c r="I27" s="74">
        <f t="shared" si="0"/>
        <v>133.00616296745065</v>
      </c>
      <c r="J27" s="75">
        <f t="shared" si="1"/>
        <v>5501202.6000000015</v>
      </c>
      <c r="K27" s="75"/>
      <c r="L27" s="74"/>
      <c r="M27" s="75"/>
      <c r="O27" s="189"/>
      <c r="P27" s="187"/>
    </row>
    <row r="28" spans="1:18" s="177" customFormat="1" ht="24" customHeight="1">
      <c r="A28" s="221"/>
      <c r="B28" s="222" t="s">
        <v>110</v>
      </c>
      <c r="C28" s="71">
        <v>4944183.7</v>
      </c>
      <c r="D28" s="72">
        <v>1428165</v>
      </c>
      <c r="E28" s="216">
        <f t="shared" si="2"/>
        <v>28.885759240701354</v>
      </c>
      <c r="F28" s="71"/>
      <c r="G28" s="71"/>
      <c r="H28" s="72">
        <v>2813606.5</v>
      </c>
      <c r="I28" s="74">
        <f t="shared" si="0"/>
        <v>197.00850391936507</v>
      </c>
      <c r="J28" s="75">
        <f t="shared" si="1"/>
        <v>1385441.5</v>
      </c>
      <c r="K28" s="75"/>
      <c r="L28" s="74"/>
      <c r="M28" s="75"/>
      <c r="O28" s="189"/>
      <c r="P28" s="187"/>
    </row>
    <row r="29" spans="1:18" s="208" customFormat="1" ht="15" customHeight="1">
      <c r="A29" s="202"/>
      <c r="B29" s="202"/>
      <c r="C29" s="202"/>
      <c r="D29" s="203"/>
      <c r="E29" s="217"/>
      <c r="F29" s="204"/>
      <c r="G29" s="204"/>
      <c r="H29" s="205"/>
      <c r="I29" s="206"/>
      <c r="J29" s="207"/>
      <c r="K29" s="207"/>
      <c r="L29" s="206"/>
      <c r="M29" s="207"/>
    </row>
    <row r="30" spans="1:18" ht="27" customHeight="1">
      <c r="A30" s="261" t="s">
        <v>111</v>
      </c>
      <c r="B30" s="261"/>
      <c r="C30" s="71">
        <v>1618684.5000000005</v>
      </c>
      <c r="D30" s="72">
        <v>539563.19999999995</v>
      </c>
      <c r="E30" s="216">
        <f t="shared" si="2"/>
        <v>33.333438356887939</v>
      </c>
      <c r="F30" s="71">
        <f>'дотац по АТО'!C79</f>
        <v>927470.1</v>
      </c>
      <c r="G30" s="71">
        <f>'дотац по АТО'!D79</f>
        <v>309156.79999999993</v>
      </c>
      <c r="H30" s="84">
        <f>'дотац по АТО'!E79</f>
        <v>309156.79999999993</v>
      </c>
      <c r="I30" s="74">
        <f>H30/D30*100</f>
        <v>57.297606656643737</v>
      </c>
      <c r="J30" s="75">
        <f>H30-D30</f>
        <v>-230406.40000000002</v>
      </c>
      <c r="K30" s="75">
        <f>H30/F30*100</f>
        <v>33.33334411535207</v>
      </c>
      <c r="L30" s="180">
        <f>H30/F30*100</f>
        <v>33.33334411535207</v>
      </c>
      <c r="M30" s="76">
        <f>H30-F30</f>
        <v>-618313.30000000005</v>
      </c>
      <c r="O30" s="190"/>
      <c r="P30" s="178"/>
    </row>
    <row r="31" spans="1:18" ht="27" hidden="1" customHeight="1">
      <c r="A31" s="262" t="s">
        <v>112</v>
      </c>
      <c r="B31" s="263"/>
      <c r="C31" s="71">
        <v>2635330.8999999994</v>
      </c>
      <c r="D31" s="84">
        <f>'[22]дотац по АТО'!A80</f>
        <v>0</v>
      </c>
      <c r="E31" s="84"/>
      <c r="F31" s="71"/>
      <c r="G31" s="71"/>
      <c r="H31" s="84"/>
      <c r="I31" s="74">
        <f>H31/C31*100</f>
        <v>0</v>
      </c>
      <c r="J31" s="75">
        <f>H31-C31</f>
        <v>-2635330.8999999994</v>
      </c>
      <c r="K31" s="75"/>
      <c r="L31" s="74" t="e">
        <f>H31/F31*100</f>
        <v>#DIV/0!</v>
      </c>
      <c r="M31" s="75">
        <f>H31-F31</f>
        <v>0</v>
      </c>
      <c r="O31"/>
    </row>
    <row r="32" spans="1:18" ht="15" customHeight="1">
      <c r="A32" s="247"/>
      <c r="B32" s="247"/>
      <c r="C32" s="82"/>
      <c r="D32" s="82"/>
      <c r="E32" s="82"/>
      <c r="F32" s="86"/>
      <c r="G32" s="86"/>
      <c r="H32" s="85"/>
      <c r="I32" s="83"/>
      <c r="J32" s="83"/>
      <c r="K32" s="83"/>
      <c r="L32" s="83"/>
      <c r="M32" s="83"/>
    </row>
    <row r="33" spans="2:9" ht="15">
      <c r="B33" s="176" t="s">
        <v>137</v>
      </c>
      <c r="D33" s="223"/>
      <c r="H33" s="85"/>
      <c r="I33" s="79"/>
    </row>
    <row r="34" spans="2:9" ht="15">
      <c r="H34" s="85"/>
      <c r="I34" s="79"/>
    </row>
    <row r="35" spans="2:9" ht="15">
      <c r="H35" s="85"/>
      <c r="I35" s="79"/>
    </row>
    <row r="36" spans="2:9" ht="15">
      <c r="H36" s="85"/>
      <c r="I36" s="79"/>
    </row>
    <row r="37" spans="2:9" ht="15">
      <c r="H37" s="85"/>
      <c r="I37" s="79"/>
    </row>
    <row r="38" spans="2:9" ht="15">
      <c r="H38" s="85"/>
      <c r="I38" s="79"/>
    </row>
    <row r="39" spans="2:9" ht="15">
      <c r="H39" s="85"/>
      <c r="I39" s="79"/>
    </row>
    <row r="40" spans="2:9" ht="15">
      <c r="H40" s="85"/>
      <c r="I40" s="79"/>
    </row>
    <row r="41" spans="2:9" ht="15">
      <c r="H41" s="85"/>
    </row>
    <row r="42" spans="2:9" ht="15">
      <c r="H42" s="79"/>
    </row>
    <row r="43" spans="2:9" ht="15">
      <c r="H43" s="79"/>
    </row>
    <row r="44" spans="2:9" ht="15">
      <c r="H44" s="79"/>
    </row>
  </sheetData>
  <mergeCells count="19">
    <mergeCell ref="A31:B31"/>
    <mergeCell ref="L3:M3"/>
    <mergeCell ref="A5:B5"/>
    <mergeCell ref="A6:B6"/>
    <mergeCell ref="A7:B7"/>
    <mergeCell ref="A16:B16"/>
    <mergeCell ref="A21:B21"/>
    <mergeCell ref="D3:D4"/>
    <mergeCell ref="E3:E4"/>
    <mergeCell ref="A32:B32"/>
    <mergeCell ref="A1:M1"/>
    <mergeCell ref="A3:B4"/>
    <mergeCell ref="C3:C4"/>
    <mergeCell ref="F3:F4"/>
    <mergeCell ref="H3:H4"/>
    <mergeCell ref="I3:J3"/>
    <mergeCell ref="G3:G4"/>
    <mergeCell ref="K3:K4"/>
    <mergeCell ref="A30:B30"/>
  </mergeCells>
  <printOptions horizontalCentered="1"/>
  <pageMargins left="0" right="0.19685039370078741" top="0" bottom="0" header="0" footer="0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9"/>
  <dimension ref="A1:S115"/>
  <sheetViews>
    <sheetView view="pageBreakPreview" zoomScale="50" zoomScaleNormal="55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22" sqref="J22"/>
    </sheetView>
  </sheetViews>
  <sheetFormatPr defaultRowHeight="24.75"/>
  <cols>
    <col min="1" max="1" width="7.28515625" style="172" customWidth="1"/>
    <col min="2" max="2" width="41.42578125" style="172" customWidth="1"/>
    <col min="3" max="5" width="29.42578125" style="172" customWidth="1"/>
    <col min="6" max="6" width="26.85546875" style="172" customWidth="1"/>
    <col min="7" max="7" width="17.28515625" style="173" customWidth="1"/>
    <col min="8" max="8" width="27.42578125" style="173" customWidth="1"/>
    <col min="9" max="9" width="16.5703125" style="173" customWidth="1"/>
    <col min="10" max="10" width="27.28515625" style="173" customWidth="1"/>
    <col min="11" max="11" width="17" style="172" customWidth="1"/>
    <col min="12" max="12" width="26.85546875" style="172" customWidth="1"/>
    <col min="13" max="13" width="17.140625" style="154" customWidth="1"/>
    <col min="14" max="14" width="22" style="172" customWidth="1"/>
    <col min="15" max="15" width="4.28515625" style="172" customWidth="1"/>
    <col min="16" max="16" width="9.140625" style="172"/>
    <col min="17" max="17" width="18.28515625" style="172" customWidth="1"/>
    <col min="18" max="18" width="27.7109375" style="152" customWidth="1"/>
    <col min="19" max="16384" width="9.140625" style="172"/>
  </cols>
  <sheetData>
    <row r="1" spans="1:18" s="152" customFormat="1" ht="42.75" customHeight="1">
      <c r="A1" s="276" t="s">
        <v>144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</row>
    <row r="2" spans="1:18" s="153" customFormat="1" ht="17.25" customHeight="1" thickBot="1">
      <c r="A2" s="8"/>
      <c r="B2" s="8"/>
      <c r="C2" s="8"/>
      <c r="D2" s="8"/>
      <c r="E2" s="8"/>
      <c r="F2" s="8"/>
      <c r="G2" s="9"/>
      <c r="H2" s="9"/>
      <c r="M2" s="154"/>
      <c r="N2" s="44" t="s">
        <v>3</v>
      </c>
      <c r="R2" s="152"/>
    </row>
    <row r="3" spans="1:18" s="155" customFormat="1" ht="51.75" customHeight="1">
      <c r="A3" s="277" t="s">
        <v>0</v>
      </c>
      <c r="B3" s="279" t="s">
        <v>4</v>
      </c>
      <c r="C3" s="270" t="s">
        <v>124</v>
      </c>
      <c r="D3" s="270" t="s">
        <v>141</v>
      </c>
      <c r="E3" s="270" t="s">
        <v>125</v>
      </c>
      <c r="F3" s="270" t="s">
        <v>126</v>
      </c>
      <c r="G3" s="270" t="s">
        <v>142</v>
      </c>
      <c r="H3" s="272"/>
      <c r="I3" s="270" t="s">
        <v>127</v>
      </c>
      <c r="J3" s="272"/>
      <c r="K3" s="273" t="s">
        <v>136</v>
      </c>
      <c r="L3" s="274"/>
      <c r="M3" s="274"/>
      <c r="N3" s="275"/>
      <c r="R3" s="197"/>
    </row>
    <row r="4" spans="1:18" s="155" customFormat="1" ht="91.5" customHeight="1" thickBot="1">
      <c r="A4" s="278"/>
      <c r="B4" s="280"/>
      <c r="C4" s="271"/>
      <c r="D4" s="271"/>
      <c r="E4" s="271"/>
      <c r="F4" s="271"/>
      <c r="G4" s="12" t="s">
        <v>2</v>
      </c>
      <c r="H4" s="12" t="s">
        <v>10</v>
      </c>
      <c r="I4" s="12" t="s">
        <v>2</v>
      </c>
      <c r="J4" s="12" t="s">
        <v>10</v>
      </c>
      <c r="K4" s="34" t="s">
        <v>117</v>
      </c>
      <c r="L4" s="34" t="s">
        <v>138</v>
      </c>
      <c r="M4" s="34" t="s">
        <v>87</v>
      </c>
      <c r="N4" s="175" t="s">
        <v>88</v>
      </c>
      <c r="R4" s="197"/>
    </row>
    <row r="5" spans="1:18" s="155" customFormat="1" ht="21.75" customHeight="1" thickBot="1">
      <c r="A5" s="230">
        <v>1</v>
      </c>
      <c r="B5" s="231">
        <v>2</v>
      </c>
      <c r="C5" s="232">
        <v>3</v>
      </c>
      <c r="D5" s="232">
        <v>4</v>
      </c>
      <c r="E5" s="232">
        <v>5</v>
      </c>
      <c r="F5" s="232">
        <v>6</v>
      </c>
      <c r="G5" s="232">
        <v>7</v>
      </c>
      <c r="H5" s="232">
        <v>8</v>
      </c>
      <c r="I5" s="232">
        <v>9</v>
      </c>
      <c r="J5" s="232">
        <v>10</v>
      </c>
      <c r="K5" s="233">
        <v>11</v>
      </c>
      <c r="L5" s="234">
        <v>12</v>
      </c>
      <c r="M5" s="234">
        <v>13</v>
      </c>
      <c r="N5" s="235">
        <v>14</v>
      </c>
      <c r="Q5" s="197"/>
      <c r="R5" s="244"/>
    </row>
    <row r="6" spans="1:18" s="156" customFormat="1" ht="27" customHeight="1">
      <c r="A6" s="22">
        <v>1</v>
      </c>
      <c r="B6" s="238" t="s">
        <v>1</v>
      </c>
      <c r="C6" s="239">
        <v>4564846</v>
      </c>
      <c r="D6" s="239">
        <v>1483055.56</v>
      </c>
      <c r="E6" s="23">
        <v>1583685.17197</v>
      </c>
      <c r="F6" s="157">
        <f>E6/C6*100</f>
        <v>34.693068987869466</v>
      </c>
      <c r="G6" s="157">
        <f>E6/D6*100</f>
        <v>106.78528941761292</v>
      </c>
      <c r="H6" s="23">
        <f>E6-D6</f>
        <v>100629.61196999997</v>
      </c>
      <c r="I6" s="157">
        <v>132.78580363024727</v>
      </c>
      <c r="J6" s="23">
        <v>391023.66097000008</v>
      </c>
      <c r="K6" s="31">
        <v>124.30816529882576</v>
      </c>
      <c r="L6" s="31"/>
      <c r="M6" s="158"/>
      <c r="N6" s="240"/>
      <c r="Q6" s="242"/>
      <c r="R6" s="244"/>
    </row>
    <row r="7" spans="1:18" s="156" customFormat="1" ht="27" customHeight="1">
      <c r="A7" s="20">
        <v>2</v>
      </c>
      <c r="B7" s="38" t="s">
        <v>5</v>
      </c>
      <c r="C7" s="142">
        <v>40</v>
      </c>
      <c r="D7" s="142">
        <v>10</v>
      </c>
      <c r="E7" s="29">
        <v>71.693169999999995</v>
      </c>
      <c r="F7" s="30">
        <f t="shared" ref="F7:F70" si="0">E7/C7*100</f>
        <v>179.23292499999999</v>
      </c>
      <c r="G7" s="30">
        <f t="shared" ref="G7:G70" si="1">E7/D7*100</f>
        <v>716.93169999999998</v>
      </c>
      <c r="H7" s="29">
        <f t="shared" ref="H7:H70" si="2">E7-D7</f>
        <v>61.693169999999995</v>
      </c>
      <c r="I7" s="30">
        <v>106.97439532072993</v>
      </c>
      <c r="J7" s="29">
        <v>4.6741699999999895</v>
      </c>
      <c r="K7" s="43"/>
      <c r="L7" s="43"/>
      <c r="M7" s="236"/>
      <c r="N7" s="237"/>
      <c r="Q7" s="242"/>
      <c r="R7" s="244"/>
    </row>
    <row r="8" spans="1:18" s="156" customFormat="1" ht="27" customHeight="1">
      <c r="A8" s="21">
        <v>3</v>
      </c>
      <c r="B8" s="37" t="s">
        <v>6</v>
      </c>
      <c r="C8" s="140">
        <v>51.15</v>
      </c>
      <c r="D8" s="140">
        <v>20</v>
      </c>
      <c r="E8" s="14">
        <v>28.074940000000002</v>
      </c>
      <c r="F8" s="13">
        <f t="shared" si="0"/>
        <v>54.88746823069404</v>
      </c>
      <c r="G8" s="186">
        <f t="shared" si="1"/>
        <v>140.37470000000002</v>
      </c>
      <c r="H8" s="228">
        <f t="shared" si="2"/>
        <v>8.0749400000000016</v>
      </c>
      <c r="I8" s="13">
        <v>36.801253145973156</v>
      </c>
      <c r="J8" s="14">
        <v>-48.213059999999999</v>
      </c>
      <c r="K8" s="28"/>
      <c r="L8" s="28"/>
      <c r="M8" s="159"/>
      <c r="N8" s="160"/>
      <c r="Q8" s="242"/>
      <c r="R8" s="244"/>
    </row>
    <row r="9" spans="1:18" s="156" customFormat="1" ht="27" customHeight="1">
      <c r="A9" s="21">
        <v>4</v>
      </c>
      <c r="B9" s="37" t="s">
        <v>7</v>
      </c>
      <c r="C9" s="140">
        <v>470</v>
      </c>
      <c r="D9" s="140">
        <v>189.3</v>
      </c>
      <c r="E9" s="14">
        <v>193.36224000000001</v>
      </c>
      <c r="F9" s="13">
        <f t="shared" si="0"/>
        <v>41.140902127659579</v>
      </c>
      <c r="G9" s="186">
        <f t="shared" si="1"/>
        <v>102.14592709984151</v>
      </c>
      <c r="H9" s="14">
        <f t="shared" si="2"/>
        <v>4.0622400000000027</v>
      </c>
      <c r="I9" s="13">
        <v>102.43488763866375</v>
      </c>
      <c r="J9" s="14">
        <v>4.596240000000023</v>
      </c>
      <c r="K9" s="28"/>
      <c r="L9" s="28"/>
      <c r="M9" s="159"/>
      <c r="N9" s="160"/>
      <c r="Q9" s="242"/>
      <c r="R9" s="244"/>
    </row>
    <row r="10" spans="1:18" s="156" customFormat="1" ht="27" customHeight="1">
      <c r="A10" s="21">
        <v>5</v>
      </c>
      <c r="B10" s="37" t="s">
        <v>8</v>
      </c>
      <c r="C10" s="140">
        <v>43</v>
      </c>
      <c r="D10" s="140">
        <v>17.762</v>
      </c>
      <c r="E10" s="14">
        <v>1.3260000000000001</v>
      </c>
      <c r="F10" s="13">
        <f t="shared" si="0"/>
        <v>3.0837209302325581</v>
      </c>
      <c r="G10" s="224">
        <f t="shared" si="1"/>
        <v>7.4653755207746881</v>
      </c>
      <c r="H10" s="225">
        <f t="shared" si="2"/>
        <v>-16.436</v>
      </c>
      <c r="I10" s="224">
        <v>12.634587898999525</v>
      </c>
      <c r="J10" s="225">
        <v>-9.1689999999999987</v>
      </c>
      <c r="K10" s="28"/>
      <c r="L10" s="28"/>
      <c r="M10" s="159"/>
      <c r="N10" s="160"/>
      <c r="Q10" s="242"/>
      <c r="R10" s="244"/>
    </row>
    <row r="11" spans="1:18" s="156" customFormat="1" ht="27" customHeight="1">
      <c r="A11" s="21">
        <v>6</v>
      </c>
      <c r="B11" s="37" t="s">
        <v>9</v>
      </c>
      <c r="C11" s="140">
        <v>260</v>
      </c>
      <c r="D11" s="140">
        <v>84.3</v>
      </c>
      <c r="E11" s="14">
        <v>83.67841</v>
      </c>
      <c r="F11" s="13">
        <f t="shared" si="0"/>
        <v>32.18400384615385</v>
      </c>
      <c r="G11" s="186">
        <f t="shared" si="1"/>
        <v>99.262645314353506</v>
      </c>
      <c r="H11" s="14">
        <f t="shared" si="2"/>
        <v>-0.62158999999999764</v>
      </c>
      <c r="I11" s="13">
        <v>230.83699310344826</v>
      </c>
      <c r="J11" s="14">
        <v>47.42841</v>
      </c>
      <c r="K11" s="28"/>
      <c r="L11" s="28"/>
      <c r="M11" s="159"/>
      <c r="N11" s="160"/>
      <c r="Q11" s="242"/>
      <c r="R11" s="244"/>
    </row>
    <row r="12" spans="1:18" s="156" customFormat="1" ht="27" customHeight="1">
      <c r="A12" s="21">
        <v>7</v>
      </c>
      <c r="B12" s="40" t="s">
        <v>85</v>
      </c>
      <c r="C12" s="140">
        <v>20</v>
      </c>
      <c r="D12" s="140">
        <v>1</v>
      </c>
      <c r="E12" s="14">
        <v>153.41492</v>
      </c>
      <c r="F12" s="13">
        <f t="shared" si="0"/>
        <v>767.07459999999992</v>
      </c>
      <c r="G12" s="13"/>
      <c r="H12" s="14">
        <f t="shared" si="2"/>
        <v>152.41492</v>
      </c>
      <c r="I12" s="229"/>
      <c r="J12" s="14">
        <v>154.67892000000001</v>
      </c>
      <c r="K12" s="28"/>
      <c r="L12" s="28"/>
      <c r="M12" s="159"/>
      <c r="N12" s="160"/>
      <c r="Q12" s="242"/>
      <c r="R12" s="244"/>
    </row>
    <row r="13" spans="1:18" s="156" customFormat="1" ht="27" customHeight="1" thickBot="1">
      <c r="A13" s="24">
        <v>8</v>
      </c>
      <c r="B13" s="46" t="s">
        <v>86</v>
      </c>
      <c r="C13" s="141">
        <v>250</v>
      </c>
      <c r="D13" s="141">
        <v>238</v>
      </c>
      <c r="E13" s="15">
        <v>316.65534000000002</v>
      </c>
      <c r="F13" s="161">
        <f t="shared" si="0"/>
        <v>126.662136</v>
      </c>
      <c r="G13" s="161">
        <f t="shared" si="1"/>
        <v>133.04846218487396</v>
      </c>
      <c r="H13" s="15">
        <f t="shared" si="2"/>
        <v>78.655340000000024</v>
      </c>
      <c r="I13" s="192">
        <v>869.2635884484464</v>
      </c>
      <c r="J13" s="193">
        <v>280.22734000000003</v>
      </c>
      <c r="K13" s="32"/>
      <c r="L13" s="32"/>
      <c r="M13" s="162"/>
      <c r="N13" s="163"/>
      <c r="Q13" s="242"/>
      <c r="R13" s="244"/>
    </row>
    <row r="14" spans="1:18" s="156" customFormat="1" ht="27" customHeight="1">
      <c r="A14" s="20">
        <v>9</v>
      </c>
      <c r="B14" s="38" t="s">
        <v>11</v>
      </c>
      <c r="C14" s="142">
        <v>48331.1</v>
      </c>
      <c r="D14" s="142">
        <v>14898.6</v>
      </c>
      <c r="E14" s="29">
        <v>16315.861639999999</v>
      </c>
      <c r="F14" s="30">
        <f t="shared" si="0"/>
        <v>33.758514993451421</v>
      </c>
      <c r="G14" s="30">
        <f t="shared" si="1"/>
        <v>109.51271689957444</v>
      </c>
      <c r="H14" s="29">
        <f t="shared" si="2"/>
        <v>1417.2616399999988</v>
      </c>
      <c r="I14" s="30">
        <v>131.93054973361382</v>
      </c>
      <c r="J14" s="29">
        <v>3948.8536399999994</v>
      </c>
      <c r="K14" s="43">
        <v>127.95830524720866</v>
      </c>
      <c r="L14" s="43">
        <v>239.06786152470954</v>
      </c>
      <c r="M14" s="188">
        <v>103.68427465341713</v>
      </c>
      <c r="N14" s="151">
        <v>143.42453275303569</v>
      </c>
      <c r="Q14" s="242"/>
      <c r="R14" s="244"/>
    </row>
    <row r="15" spans="1:18" s="156" customFormat="1" ht="27" customHeight="1">
      <c r="A15" s="21">
        <v>10</v>
      </c>
      <c r="B15" s="143" t="s">
        <v>12</v>
      </c>
      <c r="C15" s="144">
        <v>49371.1</v>
      </c>
      <c r="D15" s="144">
        <v>16407.2</v>
      </c>
      <c r="E15" s="14">
        <v>18203.540110000002</v>
      </c>
      <c r="F15" s="30">
        <f t="shared" si="0"/>
        <v>36.870841666480999</v>
      </c>
      <c r="G15" s="30">
        <f t="shared" si="1"/>
        <v>110.94848670096056</v>
      </c>
      <c r="H15" s="29">
        <f t="shared" si="2"/>
        <v>1796.340110000001</v>
      </c>
      <c r="I15" s="13">
        <v>143.01092351691946</v>
      </c>
      <c r="J15" s="14">
        <v>5474.7641100000019</v>
      </c>
      <c r="K15" s="43">
        <v>140.57790295726841</v>
      </c>
      <c r="L15" s="43">
        <v>133.25209785714446</v>
      </c>
      <c r="M15" s="33">
        <v>155.47598728788134</v>
      </c>
      <c r="N15" s="39">
        <v>136.20934011629865</v>
      </c>
      <c r="Q15" s="242"/>
      <c r="R15" s="244"/>
    </row>
    <row r="16" spans="1:18" s="156" customFormat="1" ht="27" customHeight="1">
      <c r="A16" s="21">
        <v>11</v>
      </c>
      <c r="B16" s="143" t="s">
        <v>13</v>
      </c>
      <c r="C16" s="144">
        <v>29278</v>
      </c>
      <c r="D16" s="144">
        <v>9815</v>
      </c>
      <c r="E16" s="14">
        <v>11258.691080000001</v>
      </c>
      <c r="F16" s="13">
        <f t="shared" si="0"/>
        <v>38.454440467245036</v>
      </c>
      <c r="G16" s="13">
        <f t="shared" si="1"/>
        <v>114.70902781456954</v>
      </c>
      <c r="H16" s="14">
        <f t="shared" si="2"/>
        <v>1443.6910800000005</v>
      </c>
      <c r="I16" s="13">
        <v>136.31508718520692</v>
      </c>
      <c r="J16" s="14">
        <v>2999.3770800000002</v>
      </c>
      <c r="K16" s="28">
        <v>88.567490404318676</v>
      </c>
      <c r="L16" s="28">
        <v>84.505134300473344</v>
      </c>
      <c r="M16" s="33">
        <v>245.16700811952057</v>
      </c>
      <c r="N16" s="39">
        <v>168.2897662717225</v>
      </c>
      <c r="Q16" s="242"/>
      <c r="R16" s="244"/>
    </row>
    <row r="17" spans="1:18" s="156" customFormat="1" ht="27" customHeight="1">
      <c r="A17" s="21">
        <v>12</v>
      </c>
      <c r="B17" s="143" t="s">
        <v>14</v>
      </c>
      <c r="C17" s="144">
        <v>59381.2</v>
      </c>
      <c r="D17" s="144">
        <v>19014.55</v>
      </c>
      <c r="E17" s="14">
        <v>19227.094949999999</v>
      </c>
      <c r="F17" s="13">
        <f t="shared" si="0"/>
        <v>32.379094646116954</v>
      </c>
      <c r="G17" s="13">
        <f t="shared" si="1"/>
        <v>101.11780163085638</v>
      </c>
      <c r="H17" s="14">
        <f t="shared" si="2"/>
        <v>212.54494999999952</v>
      </c>
      <c r="I17" s="13">
        <v>121.60055921940756</v>
      </c>
      <c r="J17" s="14">
        <v>3415.4119499999979</v>
      </c>
      <c r="K17" s="28">
        <v>108.98739106373547</v>
      </c>
      <c r="L17" s="28">
        <v>192.4802846439305</v>
      </c>
      <c r="M17" s="33">
        <v>140.89740196344826</v>
      </c>
      <c r="N17" s="39">
        <v>152.50995429157948</v>
      </c>
      <c r="Q17" s="242"/>
      <c r="R17" s="244"/>
    </row>
    <row r="18" spans="1:18" s="156" customFormat="1" ht="27" customHeight="1">
      <c r="A18" s="21">
        <v>13</v>
      </c>
      <c r="B18" s="143" t="s">
        <v>15</v>
      </c>
      <c r="C18" s="144">
        <v>62603</v>
      </c>
      <c r="D18" s="144">
        <v>18278.55</v>
      </c>
      <c r="E18" s="14">
        <v>22632.200690000001</v>
      </c>
      <c r="F18" s="13">
        <f t="shared" si="0"/>
        <v>36.151942702426403</v>
      </c>
      <c r="G18" s="13">
        <f t="shared" si="1"/>
        <v>123.8183591696278</v>
      </c>
      <c r="H18" s="14">
        <f t="shared" si="2"/>
        <v>4353.6506900000022</v>
      </c>
      <c r="I18" s="13">
        <v>138.616596887377</v>
      </c>
      <c r="J18" s="14">
        <v>6305.006690000002</v>
      </c>
      <c r="K18" s="28">
        <v>129.17700388458567</v>
      </c>
      <c r="L18" s="28">
        <v>173.90087888063391</v>
      </c>
      <c r="M18" s="33">
        <v>140.45715130285362</v>
      </c>
      <c r="N18" s="39">
        <v>155.41778670590901</v>
      </c>
      <c r="Q18" s="242"/>
      <c r="R18" s="244"/>
    </row>
    <row r="19" spans="1:18" s="156" customFormat="1" ht="27" customHeight="1">
      <c r="A19" s="21">
        <v>14</v>
      </c>
      <c r="B19" s="143" t="s">
        <v>16</v>
      </c>
      <c r="C19" s="144">
        <v>113248.1</v>
      </c>
      <c r="D19" s="144">
        <v>36807.53</v>
      </c>
      <c r="E19" s="14">
        <v>39431.1921</v>
      </c>
      <c r="F19" s="13">
        <f t="shared" si="0"/>
        <v>34.818413818863185</v>
      </c>
      <c r="G19" s="13">
        <f t="shared" si="1"/>
        <v>107.1280580359508</v>
      </c>
      <c r="H19" s="14">
        <f t="shared" si="2"/>
        <v>2623.6621000000014</v>
      </c>
      <c r="I19" s="13">
        <v>127.99409102613912</v>
      </c>
      <c r="J19" s="14">
        <v>8624.1510999999991</v>
      </c>
      <c r="K19" s="28">
        <v>116.33398207070201</v>
      </c>
      <c r="L19" s="28">
        <v>284.09005181206538</v>
      </c>
      <c r="M19" s="33">
        <v>152.3241572229519</v>
      </c>
      <c r="N19" s="39">
        <v>135.45995517769686</v>
      </c>
      <c r="Q19" s="242"/>
      <c r="R19" s="244"/>
    </row>
    <row r="20" spans="1:18" s="156" customFormat="1" ht="27" customHeight="1">
      <c r="A20" s="21">
        <v>15</v>
      </c>
      <c r="B20" s="143" t="s">
        <v>17</v>
      </c>
      <c r="C20" s="144">
        <v>137418.6</v>
      </c>
      <c r="D20" s="144">
        <v>42986.9</v>
      </c>
      <c r="E20" s="14">
        <v>46096.859759999999</v>
      </c>
      <c r="F20" s="13">
        <f t="shared" si="0"/>
        <v>33.544847466063544</v>
      </c>
      <c r="G20" s="13">
        <f t="shared" si="1"/>
        <v>107.23466860834347</v>
      </c>
      <c r="H20" s="14">
        <f t="shared" si="2"/>
        <v>3109.9597599999979</v>
      </c>
      <c r="I20" s="13">
        <v>125.54536224810032</v>
      </c>
      <c r="J20" s="14">
        <v>9379.5657599999977</v>
      </c>
      <c r="K20" s="28">
        <v>113.96935904492625</v>
      </c>
      <c r="L20" s="28">
        <v>178.03677642461807</v>
      </c>
      <c r="M20" s="33">
        <v>110.09446747331964</v>
      </c>
      <c r="N20" s="39">
        <v>161.45991805980023</v>
      </c>
      <c r="Q20" s="242"/>
      <c r="R20" s="244"/>
    </row>
    <row r="21" spans="1:18" s="156" customFormat="1" ht="27" customHeight="1">
      <c r="A21" s="21">
        <v>16</v>
      </c>
      <c r="B21" s="143" t="s">
        <v>18</v>
      </c>
      <c r="C21" s="144">
        <v>46958.400000000001</v>
      </c>
      <c r="D21" s="144">
        <v>14360.55</v>
      </c>
      <c r="E21" s="14">
        <v>17339.713510000001</v>
      </c>
      <c r="F21" s="13">
        <f t="shared" si="0"/>
        <v>36.925690632559885</v>
      </c>
      <c r="G21" s="13">
        <f t="shared" si="1"/>
        <v>120.74546942839935</v>
      </c>
      <c r="H21" s="14">
        <f t="shared" si="2"/>
        <v>2979.1635100000021</v>
      </c>
      <c r="I21" s="13">
        <v>123.87775728117123</v>
      </c>
      <c r="J21" s="14">
        <v>3342.2745100000011</v>
      </c>
      <c r="K21" s="28">
        <v>115.4986175762249</v>
      </c>
      <c r="L21" s="28">
        <v>157.05101054678966</v>
      </c>
      <c r="M21" s="33">
        <v>130.67664874194088</v>
      </c>
      <c r="N21" s="39">
        <v>161.51164997938912</v>
      </c>
      <c r="Q21" s="242"/>
      <c r="R21" s="244"/>
    </row>
    <row r="22" spans="1:18" s="156" customFormat="1" ht="27" customHeight="1">
      <c r="A22" s="21">
        <v>17</v>
      </c>
      <c r="B22" s="143" t="s">
        <v>19</v>
      </c>
      <c r="C22" s="144">
        <v>216574</v>
      </c>
      <c r="D22" s="144">
        <v>76059.630999999994</v>
      </c>
      <c r="E22" s="14">
        <v>80384.823069999999</v>
      </c>
      <c r="F22" s="13">
        <f t="shared" si="0"/>
        <v>37.116562038841231</v>
      </c>
      <c r="G22" s="13">
        <f t="shared" si="1"/>
        <v>105.6865804016325</v>
      </c>
      <c r="H22" s="14">
        <f t="shared" si="2"/>
        <v>4325.1920700000046</v>
      </c>
      <c r="I22" s="13">
        <v>118.79894214987911</v>
      </c>
      <c r="J22" s="14">
        <v>12720.228069999997</v>
      </c>
      <c r="K22" s="28">
        <v>135.52323171924985</v>
      </c>
      <c r="L22" s="28">
        <v>210.54654817446297</v>
      </c>
      <c r="M22" s="33">
        <v>117.23556841532015</v>
      </c>
      <c r="N22" s="39">
        <v>82.362710565349502</v>
      </c>
      <c r="Q22" s="242"/>
      <c r="R22" s="244"/>
    </row>
    <row r="23" spans="1:18" s="156" customFormat="1" ht="27" customHeight="1">
      <c r="A23" s="21">
        <v>18</v>
      </c>
      <c r="B23" s="143" t="s">
        <v>20</v>
      </c>
      <c r="C23" s="144">
        <v>77188.600000000006</v>
      </c>
      <c r="D23" s="144">
        <v>23847.419000000002</v>
      </c>
      <c r="E23" s="14">
        <v>25930.165560000001</v>
      </c>
      <c r="F23" s="13">
        <f t="shared" si="0"/>
        <v>33.593258019966676</v>
      </c>
      <c r="G23" s="13">
        <f t="shared" si="1"/>
        <v>108.73363511581692</v>
      </c>
      <c r="H23" s="14">
        <f t="shared" si="2"/>
        <v>2082.7465599999996</v>
      </c>
      <c r="I23" s="13">
        <v>143.59746603315836</v>
      </c>
      <c r="J23" s="14">
        <v>7872.628560000001</v>
      </c>
      <c r="K23" s="28">
        <v>129.98816667747795</v>
      </c>
      <c r="L23" s="28">
        <v>147.72732403019666</v>
      </c>
      <c r="M23" s="33">
        <v>104.50281970283054</v>
      </c>
      <c r="N23" s="39">
        <v>192.34903874568096</v>
      </c>
      <c r="Q23" s="242"/>
      <c r="R23" s="244"/>
    </row>
    <row r="24" spans="1:18" s="156" customFormat="1" ht="27" customHeight="1">
      <c r="A24" s="21">
        <v>19</v>
      </c>
      <c r="B24" s="143" t="s">
        <v>21</v>
      </c>
      <c r="C24" s="144">
        <v>91475.262000000002</v>
      </c>
      <c r="D24" s="144">
        <v>29626.952000000001</v>
      </c>
      <c r="E24" s="14">
        <v>31730.310990000002</v>
      </c>
      <c r="F24" s="13">
        <f t="shared" si="0"/>
        <v>34.687313593045516</v>
      </c>
      <c r="G24" s="13">
        <f t="shared" si="1"/>
        <v>107.09947817109233</v>
      </c>
      <c r="H24" s="14">
        <f t="shared" si="2"/>
        <v>2103.3589900000006</v>
      </c>
      <c r="I24" s="13">
        <v>113.44447179924279</v>
      </c>
      <c r="J24" s="14">
        <v>3760.4059900000029</v>
      </c>
      <c r="K24" s="28">
        <v>126.58504750489217</v>
      </c>
      <c r="L24" s="28">
        <v>100.98776639400798</v>
      </c>
      <c r="M24" s="33">
        <v>126.61002685452438</v>
      </c>
      <c r="N24" s="39">
        <v>116.16253373043514</v>
      </c>
      <c r="Q24" s="242"/>
      <c r="R24" s="244"/>
    </row>
    <row r="25" spans="1:18" s="156" customFormat="1" ht="27" customHeight="1">
      <c r="A25" s="21">
        <v>20</v>
      </c>
      <c r="B25" s="143" t="s">
        <v>22</v>
      </c>
      <c r="C25" s="144">
        <v>43278.42</v>
      </c>
      <c r="D25" s="144">
        <v>14275.607</v>
      </c>
      <c r="E25" s="14">
        <v>16516.0586</v>
      </c>
      <c r="F25" s="13">
        <f t="shared" si="0"/>
        <v>38.162341878469682</v>
      </c>
      <c r="G25" s="13">
        <f t="shared" si="1"/>
        <v>115.69426504946514</v>
      </c>
      <c r="H25" s="14">
        <f t="shared" si="2"/>
        <v>2240.4516000000003</v>
      </c>
      <c r="I25" s="13">
        <v>123.93910796276677</v>
      </c>
      <c r="J25" s="14">
        <v>3190.1126000000004</v>
      </c>
      <c r="K25" s="28">
        <v>127.46891661072799</v>
      </c>
      <c r="L25" s="28">
        <v>179.17076161338596</v>
      </c>
      <c r="M25" s="33">
        <v>100.5107648280422</v>
      </c>
      <c r="N25" s="39">
        <v>118.78139244208847</v>
      </c>
      <c r="Q25" s="242"/>
      <c r="R25" s="244"/>
    </row>
    <row r="26" spans="1:18" s="156" customFormat="1" ht="27" customHeight="1">
      <c r="A26" s="21">
        <v>21</v>
      </c>
      <c r="B26" s="143" t="s">
        <v>23</v>
      </c>
      <c r="C26" s="144">
        <v>76193.271800000002</v>
      </c>
      <c r="D26" s="144">
        <v>24234.271799999999</v>
      </c>
      <c r="E26" s="14">
        <v>30252.084030000002</v>
      </c>
      <c r="F26" s="13">
        <f t="shared" si="0"/>
        <v>39.70440344051481</v>
      </c>
      <c r="G26" s="13">
        <f t="shared" si="1"/>
        <v>124.83182610009351</v>
      </c>
      <c r="H26" s="14">
        <f t="shared" si="2"/>
        <v>6017.8122300000032</v>
      </c>
      <c r="I26" s="13">
        <v>140.72983853654401</v>
      </c>
      <c r="J26" s="14">
        <v>8755.5170300000027</v>
      </c>
      <c r="K26" s="28">
        <v>142.88253095360048</v>
      </c>
      <c r="L26" s="28">
        <v>161.56475282477922</v>
      </c>
      <c r="M26" s="33">
        <v>154.44531777924496</v>
      </c>
      <c r="N26" s="39">
        <v>135.47645533134627</v>
      </c>
      <c r="Q26" s="242"/>
      <c r="R26" s="244"/>
    </row>
    <row r="27" spans="1:18" s="156" customFormat="1" ht="27" customHeight="1">
      <c r="A27" s="21">
        <v>22</v>
      </c>
      <c r="B27" s="143" t="s">
        <v>24</v>
      </c>
      <c r="C27" s="144">
        <v>80984.627999999997</v>
      </c>
      <c r="D27" s="144">
        <v>31127.718000000001</v>
      </c>
      <c r="E27" s="14">
        <v>34156.387000000002</v>
      </c>
      <c r="F27" s="13">
        <f t="shared" si="0"/>
        <v>42.176383152615095</v>
      </c>
      <c r="G27" s="13">
        <f t="shared" si="1"/>
        <v>109.72981379489497</v>
      </c>
      <c r="H27" s="14">
        <f t="shared" si="2"/>
        <v>3028.6690000000017</v>
      </c>
      <c r="I27" s="13">
        <v>103.42020075572557</v>
      </c>
      <c r="J27" s="14">
        <v>1129.583000000006</v>
      </c>
      <c r="K27" s="28">
        <v>214.1135544443562</v>
      </c>
      <c r="L27" s="28">
        <v>175.65523874550186</v>
      </c>
      <c r="M27" s="33">
        <v>76.731862528835606</v>
      </c>
      <c r="N27" s="39">
        <v>46.125940768608601</v>
      </c>
      <c r="Q27" s="242"/>
      <c r="R27" s="244"/>
    </row>
    <row r="28" spans="1:18" s="156" customFormat="1" ht="27" customHeight="1">
      <c r="A28" s="21">
        <v>23</v>
      </c>
      <c r="B28" s="143" t="s">
        <v>25</v>
      </c>
      <c r="C28" s="144">
        <v>120251.7</v>
      </c>
      <c r="D28" s="144">
        <v>38583.283000000003</v>
      </c>
      <c r="E28" s="14">
        <v>69460.508669999996</v>
      </c>
      <c r="F28" s="13">
        <f t="shared" si="0"/>
        <v>57.762600171141031</v>
      </c>
      <c r="G28" s="13">
        <f t="shared" si="1"/>
        <v>180.02747114598824</v>
      </c>
      <c r="H28" s="14">
        <f t="shared" si="2"/>
        <v>30877.225669999993</v>
      </c>
      <c r="I28" s="13">
        <v>155.38753026214866</v>
      </c>
      <c r="J28" s="14">
        <v>24759.039669999998</v>
      </c>
      <c r="K28" s="28">
        <v>148.5147722031119</v>
      </c>
      <c r="L28" s="28">
        <v>222.1360495989114</v>
      </c>
      <c r="M28" s="33">
        <v>288.95201544369684</v>
      </c>
      <c r="N28" s="39">
        <v>153.68540802053511</v>
      </c>
      <c r="Q28" s="242"/>
      <c r="R28" s="244"/>
    </row>
    <row r="29" spans="1:18" s="156" customFormat="1" ht="27" customHeight="1">
      <c r="A29" s="21">
        <v>24</v>
      </c>
      <c r="B29" s="143" t="s">
        <v>26</v>
      </c>
      <c r="C29" s="144">
        <v>59980.108999999997</v>
      </c>
      <c r="D29" s="144">
        <v>20298.321</v>
      </c>
      <c r="E29" s="14">
        <v>20853.09117</v>
      </c>
      <c r="F29" s="13">
        <f t="shared" si="0"/>
        <v>34.766677683096574</v>
      </c>
      <c r="G29" s="13">
        <f t="shared" si="1"/>
        <v>102.7330840319256</v>
      </c>
      <c r="H29" s="14">
        <f t="shared" si="2"/>
        <v>554.77016999999978</v>
      </c>
      <c r="I29" s="13">
        <v>128.57776991147821</v>
      </c>
      <c r="J29" s="14">
        <v>4634.8201699999991</v>
      </c>
      <c r="K29" s="28">
        <v>125.64112808093213</v>
      </c>
      <c r="L29" s="28">
        <v>244.81034278418954</v>
      </c>
      <c r="M29" s="33">
        <v>138.48313890066152</v>
      </c>
      <c r="N29" s="39">
        <v>128.46478918643857</v>
      </c>
      <c r="Q29" s="242"/>
      <c r="R29" s="244"/>
    </row>
    <row r="30" spans="1:18" s="156" customFormat="1" ht="27" customHeight="1">
      <c r="A30" s="21">
        <v>25</v>
      </c>
      <c r="B30" s="143" t="s">
        <v>27</v>
      </c>
      <c r="C30" s="144">
        <v>89203.8</v>
      </c>
      <c r="D30" s="144">
        <v>28803.95</v>
      </c>
      <c r="E30" s="14">
        <v>29835.952010000001</v>
      </c>
      <c r="F30" s="13">
        <f t="shared" si="0"/>
        <v>33.446951822680198</v>
      </c>
      <c r="G30" s="13">
        <f t="shared" si="1"/>
        <v>103.58284891481897</v>
      </c>
      <c r="H30" s="14">
        <f t="shared" si="2"/>
        <v>1032.0020100000002</v>
      </c>
      <c r="I30" s="13">
        <v>132.21449807243749</v>
      </c>
      <c r="J30" s="14">
        <v>7269.6280100000004</v>
      </c>
      <c r="K30" s="28">
        <v>113.85849331263304</v>
      </c>
      <c r="L30" s="28">
        <v>525.46781485269071</v>
      </c>
      <c r="M30" s="33">
        <v>92.602577402599408</v>
      </c>
      <c r="N30" s="39">
        <v>174.13285638600357</v>
      </c>
      <c r="Q30" s="242"/>
      <c r="R30" s="244"/>
    </row>
    <row r="31" spans="1:18" s="156" customFormat="1" ht="27" customHeight="1">
      <c r="A31" s="21">
        <v>26</v>
      </c>
      <c r="B31" s="143" t="s">
        <v>28</v>
      </c>
      <c r="C31" s="144">
        <v>391536.9</v>
      </c>
      <c r="D31" s="144">
        <v>128179.507</v>
      </c>
      <c r="E31" s="14">
        <v>145418.17806999999</v>
      </c>
      <c r="F31" s="13">
        <f t="shared" si="0"/>
        <v>37.140350774090507</v>
      </c>
      <c r="G31" s="13">
        <f t="shared" si="1"/>
        <v>113.44885112563274</v>
      </c>
      <c r="H31" s="14">
        <f t="shared" si="2"/>
        <v>17238.671069999997</v>
      </c>
      <c r="I31" s="13">
        <v>122.80146403439363</v>
      </c>
      <c r="J31" s="14">
        <v>27000.878069999992</v>
      </c>
      <c r="K31" s="28">
        <v>102.58122747980423</v>
      </c>
      <c r="L31" s="28">
        <v>186.17707083441732</v>
      </c>
      <c r="M31" s="33">
        <v>142.1726721431769</v>
      </c>
      <c r="N31" s="39">
        <v>233.90294577110882</v>
      </c>
      <c r="Q31" s="242"/>
      <c r="R31" s="244"/>
    </row>
    <row r="32" spans="1:18" s="156" customFormat="1" ht="27" customHeight="1">
      <c r="A32" s="21">
        <v>27</v>
      </c>
      <c r="B32" s="143" t="s">
        <v>29</v>
      </c>
      <c r="C32" s="144">
        <v>73674.11</v>
      </c>
      <c r="D32" s="144">
        <v>23987.49</v>
      </c>
      <c r="E32" s="14">
        <v>25530.69902</v>
      </c>
      <c r="F32" s="13">
        <f t="shared" si="0"/>
        <v>34.653556072818525</v>
      </c>
      <c r="G32" s="13">
        <f t="shared" si="1"/>
        <v>106.43339098838602</v>
      </c>
      <c r="H32" s="14">
        <f t="shared" si="2"/>
        <v>1543.2090199999984</v>
      </c>
      <c r="I32" s="13">
        <v>124.95428878313663</v>
      </c>
      <c r="J32" s="14">
        <v>5098.668020000001</v>
      </c>
      <c r="K32" s="28">
        <v>122.67098212036862</v>
      </c>
      <c r="L32" s="28">
        <v>92.951931980265329</v>
      </c>
      <c r="M32" s="33">
        <v>133.88131756514267</v>
      </c>
      <c r="N32" s="39">
        <v>162.15622569493857</v>
      </c>
      <c r="Q32" s="242"/>
      <c r="R32" s="244"/>
    </row>
    <row r="33" spans="1:19" s="156" customFormat="1" ht="27" customHeight="1">
      <c r="A33" s="21">
        <v>28</v>
      </c>
      <c r="B33" s="143" t="s">
        <v>30</v>
      </c>
      <c r="C33" s="144">
        <v>192130</v>
      </c>
      <c r="D33" s="144">
        <v>62305.64</v>
      </c>
      <c r="E33" s="14">
        <v>67169.953070000003</v>
      </c>
      <c r="F33" s="13">
        <f t="shared" si="0"/>
        <v>34.960679264039975</v>
      </c>
      <c r="G33" s="13">
        <f t="shared" si="1"/>
        <v>107.80717936610556</v>
      </c>
      <c r="H33" s="14">
        <f t="shared" si="2"/>
        <v>4864.3130700000038</v>
      </c>
      <c r="I33" s="13">
        <v>130.22356276135488</v>
      </c>
      <c r="J33" s="14">
        <v>15589.462070000001</v>
      </c>
      <c r="K33" s="28">
        <v>116.54435756451764</v>
      </c>
      <c r="L33" s="28">
        <v>127.76646250828803</v>
      </c>
      <c r="M33" s="33">
        <v>177.85805734783594</v>
      </c>
      <c r="N33" s="39">
        <v>161.99547751944206</v>
      </c>
      <c r="Q33" s="242"/>
      <c r="R33" s="244"/>
    </row>
    <row r="34" spans="1:19" s="156" customFormat="1" ht="27" customHeight="1">
      <c r="A34" s="21">
        <v>29</v>
      </c>
      <c r="B34" s="143" t="s">
        <v>31</v>
      </c>
      <c r="C34" s="144">
        <v>138200.98800000001</v>
      </c>
      <c r="D34" s="144">
        <v>46703.358</v>
      </c>
      <c r="E34" s="14">
        <v>52865.228190000002</v>
      </c>
      <c r="F34" s="13">
        <f t="shared" si="0"/>
        <v>38.252424208428963</v>
      </c>
      <c r="G34" s="13">
        <f t="shared" si="1"/>
        <v>113.19363414939031</v>
      </c>
      <c r="H34" s="14">
        <f t="shared" si="2"/>
        <v>6161.8701900000015</v>
      </c>
      <c r="I34" s="13">
        <v>130.5838094708312</v>
      </c>
      <c r="J34" s="14">
        <v>12381.474190000001</v>
      </c>
      <c r="K34" s="28">
        <v>146.7254159858258</v>
      </c>
      <c r="L34" s="28">
        <v>88.995872960308546</v>
      </c>
      <c r="M34" s="33">
        <v>99.868252521839977</v>
      </c>
      <c r="N34" s="39">
        <v>172.70767256014139</v>
      </c>
      <c r="Q34" s="242"/>
      <c r="R34" s="244"/>
    </row>
    <row r="35" spans="1:19" s="156" customFormat="1" ht="27" customHeight="1">
      <c r="A35" s="21">
        <v>30</v>
      </c>
      <c r="B35" s="143" t="s">
        <v>32</v>
      </c>
      <c r="C35" s="144">
        <v>94950.85</v>
      </c>
      <c r="D35" s="144">
        <v>27275.097000000002</v>
      </c>
      <c r="E35" s="14">
        <v>28722.941849999999</v>
      </c>
      <c r="F35" s="13">
        <f t="shared" si="0"/>
        <v>30.25032619507882</v>
      </c>
      <c r="G35" s="13">
        <f t="shared" si="1"/>
        <v>105.30830321153395</v>
      </c>
      <c r="H35" s="14">
        <f t="shared" si="2"/>
        <v>1447.8448499999977</v>
      </c>
      <c r="I35" s="13">
        <v>124.22833151277311</v>
      </c>
      <c r="J35" s="14">
        <v>5601.8538499999995</v>
      </c>
      <c r="K35" s="28">
        <v>114.78901607148215</v>
      </c>
      <c r="L35" s="28">
        <v>218.77894054270541</v>
      </c>
      <c r="M35" s="33">
        <v>189.38419410532293</v>
      </c>
      <c r="N35" s="39">
        <v>120.47299878937628</v>
      </c>
      <c r="Q35" s="242"/>
      <c r="R35" s="244"/>
    </row>
    <row r="36" spans="1:19" s="156" customFormat="1" ht="27" customHeight="1">
      <c r="A36" s="21">
        <v>31</v>
      </c>
      <c r="B36" s="143" t="s">
        <v>33</v>
      </c>
      <c r="C36" s="144">
        <v>201764.43100000001</v>
      </c>
      <c r="D36" s="144">
        <v>67437.406000000003</v>
      </c>
      <c r="E36" s="14">
        <v>82901.053230000005</v>
      </c>
      <c r="F36" s="13">
        <f t="shared" si="0"/>
        <v>41.088041543853684</v>
      </c>
      <c r="G36" s="13">
        <f t="shared" si="1"/>
        <v>122.93037076485416</v>
      </c>
      <c r="H36" s="14">
        <f t="shared" si="2"/>
        <v>15463.647230000002</v>
      </c>
      <c r="I36" s="13">
        <v>155.38954911530396</v>
      </c>
      <c r="J36" s="14">
        <v>29550.584230000008</v>
      </c>
      <c r="K36" s="28">
        <v>136.14755383135309</v>
      </c>
      <c r="L36" s="28">
        <v>120.15197785085118</v>
      </c>
      <c r="M36" s="33">
        <v>125.1007500005916</v>
      </c>
      <c r="N36" s="39">
        <v>191.55157896358529</v>
      </c>
      <c r="Q36" s="242"/>
      <c r="R36" s="244"/>
    </row>
    <row r="37" spans="1:19" s="156" customFormat="1" ht="27" customHeight="1">
      <c r="A37" s="21">
        <v>32</v>
      </c>
      <c r="B37" s="143" t="s">
        <v>34</v>
      </c>
      <c r="C37" s="144">
        <v>47474.8</v>
      </c>
      <c r="D37" s="144">
        <v>15075</v>
      </c>
      <c r="E37" s="14">
        <v>17102.222559999998</v>
      </c>
      <c r="F37" s="13">
        <f t="shared" si="0"/>
        <v>36.0237906426146</v>
      </c>
      <c r="G37" s="13">
        <f t="shared" si="1"/>
        <v>113.44757917081259</v>
      </c>
      <c r="H37" s="14">
        <f t="shared" si="2"/>
        <v>2027.2225599999983</v>
      </c>
      <c r="I37" s="13">
        <v>124.88850993924925</v>
      </c>
      <c r="J37" s="14">
        <v>3408.2305599999981</v>
      </c>
      <c r="K37" s="28">
        <v>116.62695875548535</v>
      </c>
      <c r="L37" s="28">
        <v>221.67614176438852</v>
      </c>
      <c r="M37" s="33">
        <v>143.0591536415921</v>
      </c>
      <c r="N37" s="39">
        <v>128.26223136806266</v>
      </c>
      <c r="Q37" s="242"/>
      <c r="R37" s="244"/>
    </row>
    <row r="38" spans="1:19" s="156" customFormat="1" ht="27" customHeight="1">
      <c r="A38" s="21">
        <v>33</v>
      </c>
      <c r="B38" s="143" t="s">
        <v>35</v>
      </c>
      <c r="C38" s="144">
        <v>74070</v>
      </c>
      <c r="D38" s="144">
        <v>24129.08</v>
      </c>
      <c r="E38" s="14">
        <v>25714.25102</v>
      </c>
      <c r="F38" s="13">
        <f t="shared" si="0"/>
        <v>34.716148265154587</v>
      </c>
      <c r="G38" s="13">
        <f t="shared" si="1"/>
        <v>106.56954604153992</v>
      </c>
      <c r="H38" s="14">
        <f t="shared" si="2"/>
        <v>1585.171019999998</v>
      </c>
      <c r="I38" s="13">
        <v>104.19364601630137</v>
      </c>
      <c r="J38" s="14">
        <v>1034.962019999999</v>
      </c>
      <c r="K38" s="28">
        <v>127.62145895788825</v>
      </c>
      <c r="L38" s="28">
        <v>180.15927028933575</v>
      </c>
      <c r="M38" s="33">
        <v>86.841085288446919</v>
      </c>
      <c r="N38" s="39">
        <v>131.41158906723379</v>
      </c>
      <c r="Q38" s="242"/>
      <c r="R38" s="244"/>
    </row>
    <row r="39" spans="1:19" s="156" customFormat="1" ht="27" customHeight="1">
      <c r="A39" s="21">
        <v>34</v>
      </c>
      <c r="B39" s="143" t="s">
        <v>36</v>
      </c>
      <c r="C39" s="144">
        <v>300915.7</v>
      </c>
      <c r="D39" s="144">
        <v>98577.74</v>
      </c>
      <c r="E39" s="14">
        <v>101861.69177999999</v>
      </c>
      <c r="F39" s="13">
        <f t="shared" si="0"/>
        <v>33.850574024552387</v>
      </c>
      <c r="G39" s="13">
        <f t="shared" si="1"/>
        <v>103.33133198225075</v>
      </c>
      <c r="H39" s="14">
        <f t="shared" si="2"/>
        <v>3283.9517799999885</v>
      </c>
      <c r="I39" s="13">
        <v>126.11244536698662</v>
      </c>
      <c r="J39" s="14">
        <v>21091.160779999991</v>
      </c>
      <c r="K39" s="28">
        <v>119.05642794450162</v>
      </c>
      <c r="L39" s="28">
        <v>165.03487209599953</v>
      </c>
      <c r="M39" s="33">
        <v>107.65548971714433</v>
      </c>
      <c r="N39" s="39">
        <v>159.59772666475976</v>
      </c>
      <c r="Q39" s="242"/>
      <c r="R39" s="244"/>
    </row>
    <row r="40" spans="1:19" s="156" customFormat="1" ht="27" customHeight="1">
      <c r="A40" s="21">
        <v>35</v>
      </c>
      <c r="B40" s="143" t="s">
        <v>37</v>
      </c>
      <c r="C40" s="144">
        <v>80493</v>
      </c>
      <c r="D40" s="144">
        <v>28356.7</v>
      </c>
      <c r="E40" s="14">
        <v>30426.211019999999</v>
      </c>
      <c r="F40" s="13">
        <f t="shared" si="0"/>
        <v>37.799822369647046</v>
      </c>
      <c r="G40" s="13">
        <f t="shared" si="1"/>
        <v>107.2981377240652</v>
      </c>
      <c r="H40" s="14">
        <f t="shared" si="2"/>
        <v>2069.5110199999981</v>
      </c>
      <c r="I40" s="13">
        <v>148.50741477648776</v>
      </c>
      <c r="J40" s="14">
        <v>9938.2030199999972</v>
      </c>
      <c r="K40" s="28">
        <v>121.00802125910997</v>
      </c>
      <c r="L40" s="28">
        <v>169.09374866114899</v>
      </c>
      <c r="M40" s="33">
        <v>318.29187008716434</v>
      </c>
      <c r="N40" s="39">
        <v>161.32533237989276</v>
      </c>
      <c r="Q40" s="242"/>
      <c r="R40" s="244"/>
    </row>
    <row r="41" spans="1:19" s="156" customFormat="1" ht="27" customHeight="1">
      <c r="A41" s="21">
        <v>36</v>
      </c>
      <c r="B41" s="143" t="s">
        <v>38</v>
      </c>
      <c r="C41" s="144">
        <v>62783</v>
      </c>
      <c r="D41" s="144">
        <v>20485.968000000001</v>
      </c>
      <c r="E41" s="14">
        <v>23402.47263</v>
      </c>
      <c r="F41" s="13">
        <f t="shared" si="0"/>
        <v>37.275174219135756</v>
      </c>
      <c r="G41" s="13">
        <f t="shared" si="1"/>
        <v>114.23659663043505</v>
      </c>
      <c r="H41" s="14">
        <f t="shared" si="2"/>
        <v>2916.5046299999995</v>
      </c>
      <c r="I41" s="13">
        <v>97.223755859553108</v>
      </c>
      <c r="J41" s="14">
        <v>-668.26237000000037</v>
      </c>
      <c r="K41" s="28">
        <v>98.187144825451185</v>
      </c>
      <c r="L41" s="28">
        <v>151.28765736845654</v>
      </c>
      <c r="M41" s="33">
        <v>69.417283416407727</v>
      </c>
      <c r="N41" s="39">
        <v>136.1037197034982</v>
      </c>
      <c r="Q41" s="242"/>
      <c r="R41" s="244"/>
    </row>
    <row r="42" spans="1:19" s="156" customFormat="1" ht="27" customHeight="1">
      <c r="A42" s="21">
        <v>37</v>
      </c>
      <c r="B42" s="143" t="s">
        <v>39</v>
      </c>
      <c r="C42" s="144">
        <v>249804.36600000001</v>
      </c>
      <c r="D42" s="144">
        <v>82420.179000000004</v>
      </c>
      <c r="E42" s="14">
        <v>91247.406019999995</v>
      </c>
      <c r="F42" s="13">
        <f t="shared" si="0"/>
        <v>36.527546528149948</v>
      </c>
      <c r="G42" s="13">
        <f t="shared" si="1"/>
        <v>110.71003136258656</v>
      </c>
      <c r="H42" s="14">
        <f t="shared" si="2"/>
        <v>8827.2270199999912</v>
      </c>
      <c r="I42" s="13">
        <v>122.92102279610585</v>
      </c>
      <c r="J42" s="14">
        <v>17014.859019999989</v>
      </c>
      <c r="K42" s="28">
        <v>132.71275218096702</v>
      </c>
      <c r="L42" s="28">
        <v>146.63357659943043</v>
      </c>
      <c r="M42" s="33">
        <v>106.05282285269087</v>
      </c>
      <c r="N42" s="39">
        <v>143.06067760901192</v>
      </c>
      <c r="Q42" s="242"/>
      <c r="R42" s="244"/>
    </row>
    <row r="43" spans="1:19" s="156" customFormat="1" ht="27" customHeight="1">
      <c r="A43" s="21">
        <v>38</v>
      </c>
      <c r="B43" s="143" t="s">
        <v>40</v>
      </c>
      <c r="C43" s="144">
        <v>289459.15999999997</v>
      </c>
      <c r="D43" s="144">
        <v>88819.74</v>
      </c>
      <c r="E43" s="14">
        <v>97564.868100000007</v>
      </c>
      <c r="F43" s="13">
        <f t="shared" si="0"/>
        <v>33.705918340950078</v>
      </c>
      <c r="G43" s="13">
        <f t="shared" si="1"/>
        <v>109.84592850643338</v>
      </c>
      <c r="H43" s="14">
        <f t="shared" si="2"/>
        <v>8745.1281000000017</v>
      </c>
      <c r="I43" s="13">
        <v>126.50285878176281</v>
      </c>
      <c r="J43" s="14">
        <v>20440.233100000012</v>
      </c>
      <c r="K43" s="28">
        <v>111.21084441833766</v>
      </c>
      <c r="L43" s="28">
        <v>123.70450441177314</v>
      </c>
      <c r="M43" s="33">
        <v>144.01447217092436</v>
      </c>
      <c r="N43" s="39">
        <v>153.59491987034423</v>
      </c>
      <c r="Q43" s="242"/>
      <c r="R43" s="244"/>
      <c r="S43" s="198"/>
    </row>
    <row r="44" spans="1:19" s="156" customFormat="1" ht="27" customHeight="1">
      <c r="A44" s="21">
        <v>39</v>
      </c>
      <c r="B44" s="143" t="s">
        <v>41</v>
      </c>
      <c r="C44" s="144">
        <v>184999</v>
      </c>
      <c r="D44" s="144">
        <v>57099.199999999997</v>
      </c>
      <c r="E44" s="14">
        <v>59888.942880000002</v>
      </c>
      <c r="F44" s="13">
        <f t="shared" si="0"/>
        <v>32.372576543656997</v>
      </c>
      <c r="G44" s="13">
        <f t="shared" si="1"/>
        <v>104.88578277804244</v>
      </c>
      <c r="H44" s="14">
        <f t="shared" si="2"/>
        <v>2789.7428800000052</v>
      </c>
      <c r="I44" s="13">
        <v>119.1004092838787</v>
      </c>
      <c r="J44" s="14">
        <v>9604.5288800000053</v>
      </c>
      <c r="K44" s="28">
        <v>111.79751149909924</v>
      </c>
      <c r="L44" s="28">
        <v>149.53526765259414</v>
      </c>
      <c r="M44" s="33">
        <v>113.88419028124568</v>
      </c>
      <c r="N44" s="39">
        <v>140.67192274575248</v>
      </c>
      <c r="Q44" s="242"/>
      <c r="R44" s="244"/>
      <c r="S44" s="198"/>
    </row>
    <row r="45" spans="1:19" s="156" customFormat="1" ht="27" customHeight="1">
      <c r="A45" s="21">
        <v>40</v>
      </c>
      <c r="B45" s="143" t="s">
        <v>42</v>
      </c>
      <c r="C45" s="144">
        <v>56122.9</v>
      </c>
      <c r="D45" s="144">
        <v>16778.05</v>
      </c>
      <c r="E45" s="14">
        <v>17696.6041</v>
      </c>
      <c r="F45" s="13">
        <f t="shared" si="0"/>
        <v>31.531877540184134</v>
      </c>
      <c r="G45" s="13">
        <f t="shared" si="1"/>
        <v>105.47473693307626</v>
      </c>
      <c r="H45" s="14">
        <f t="shared" si="2"/>
        <v>918.5541000000012</v>
      </c>
      <c r="I45" s="13">
        <v>120.24696603533276</v>
      </c>
      <c r="J45" s="14">
        <v>2979.7221000000009</v>
      </c>
      <c r="K45" s="28">
        <v>122.40270287121776</v>
      </c>
      <c r="L45" s="28">
        <v>135.05705873181375</v>
      </c>
      <c r="M45" s="33">
        <v>100.93893171233685</v>
      </c>
      <c r="N45" s="39">
        <v>133.59880462511114</v>
      </c>
      <c r="Q45" s="242"/>
      <c r="R45" s="244"/>
      <c r="S45" s="198"/>
    </row>
    <row r="46" spans="1:19" s="156" customFormat="1" ht="27" customHeight="1">
      <c r="A46" s="21">
        <v>41</v>
      </c>
      <c r="B46" s="143" t="s">
        <v>43</v>
      </c>
      <c r="C46" s="144">
        <v>298878.614</v>
      </c>
      <c r="D46" s="144">
        <v>98576.429000000004</v>
      </c>
      <c r="E46" s="14">
        <v>110533.49343</v>
      </c>
      <c r="F46" s="13">
        <f t="shared" si="0"/>
        <v>36.982737557127457</v>
      </c>
      <c r="G46" s="13">
        <f t="shared" si="1"/>
        <v>112.12973988944152</v>
      </c>
      <c r="H46" s="14">
        <f t="shared" si="2"/>
        <v>11957.064429999999</v>
      </c>
      <c r="I46" s="13">
        <v>137.53192829160349</v>
      </c>
      <c r="J46" s="14">
        <v>30164.160430000004</v>
      </c>
      <c r="K46" s="28">
        <v>130.76745527974134</v>
      </c>
      <c r="L46" s="28">
        <v>186.95355013572495</v>
      </c>
      <c r="M46" s="33">
        <v>135.71210711658205</v>
      </c>
      <c r="N46" s="39">
        <v>150.77853078185751</v>
      </c>
      <c r="Q46" s="242"/>
      <c r="R46" s="244"/>
      <c r="S46" s="198"/>
    </row>
    <row r="47" spans="1:19" s="156" customFormat="1" ht="27" customHeight="1">
      <c r="A47" s="21">
        <v>42</v>
      </c>
      <c r="B47" s="143" t="s">
        <v>44</v>
      </c>
      <c r="C47" s="144">
        <v>70931.020999999993</v>
      </c>
      <c r="D47" s="144">
        <v>24926.748</v>
      </c>
      <c r="E47" s="14">
        <v>25526.42396</v>
      </c>
      <c r="F47" s="13">
        <f t="shared" si="0"/>
        <v>35.987673094399703</v>
      </c>
      <c r="G47" s="13">
        <f t="shared" si="1"/>
        <v>102.40575288842331</v>
      </c>
      <c r="H47" s="14">
        <f t="shared" si="2"/>
        <v>599.67596000000049</v>
      </c>
      <c r="I47" s="13">
        <v>130.29503101103967</v>
      </c>
      <c r="J47" s="14">
        <v>5935.1749600000003</v>
      </c>
      <c r="K47" s="28">
        <v>111.76284116084396</v>
      </c>
      <c r="L47" s="28">
        <v>140.31561125888635</v>
      </c>
      <c r="M47" s="33">
        <v>122.32988846473947</v>
      </c>
      <c r="N47" s="39">
        <v>171.17654074122584</v>
      </c>
      <c r="Q47" s="242"/>
      <c r="R47" s="244"/>
      <c r="S47" s="198"/>
    </row>
    <row r="48" spans="1:19" s="156" customFormat="1" ht="27" customHeight="1">
      <c r="A48" s="21">
        <v>43</v>
      </c>
      <c r="B48" s="143" t="s">
        <v>45</v>
      </c>
      <c r="C48" s="144">
        <v>46252.1</v>
      </c>
      <c r="D48" s="144">
        <v>15877.86</v>
      </c>
      <c r="E48" s="14">
        <v>17489.044910000001</v>
      </c>
      <c r="F48" s="13">
        <f t="shared" si="0"/>
        <v>37.812434267849461</v>
      </c>
      <c r="G48" s="13">
        <f t="shared" si="1"/>
        <v>110.14736815918518</v>
      </c>
      <c r="H48" s="14">
        <f t="shared" si="2"/>
        <v>1611.1849099999999</v>
      </c>
      <c r="I48" s="13">
        <v>129.29679263602355</v>
      </c>
      <c r="J48" s="14">
        <v>3962.7659100000001</v>
      </c>
      <c r="K48" s="28">
        <v>116.21150063073632</v>
      </c>
      <c r="L48" s="28">
        <v>272.68199662526399</v>
      </c>
      <c r="M48" s="33">
        <v>100.95586385292681</v>
      </c>
      <c r="N48" s="39">
        <v>176.42816844857583</v>
      </c>
      <c r="Q48" s="242"/>
      <c r="R48" s="244"/>
      <c r="S48" s="198"/>
    </row>
    <row r="49" spans="1:19" s="156" customFormat="1" ht="27" customHeight="1">
      <c r="A49" s="21">
        <v>44</v>
      </c>
      <c r="B49" s="143" t="s">
        <v>46</v>
      </c>
      <c r="C49" s="144">
        <v>48144.538</v>
      </c>
      <c r="D49" s="144">
        <v>15864.341</v>
      </c>
      <c r="E49" s="16">
        <v>17267.348849999998</v>
      </c>
      <c r="F49" s="164">
        <f t="shared" si="0"/>
        <v>35.865644509871501</v>
      </c>
      <c r="G49" s="164">
        <f t="shared" si="1"/>
        <v>108.84378273260766</v>
      </c>
      <c r="H49" s="16">
        <f t="shared" si="2"/>
        <v>1403.0078499999981</v>
      </c>
      <c r="I49" s="13">
        <v>140.65846782385455</v>
      </c>
      <c r="J49" s="14">
        <v>4991.2668499999982</v>
      </c>
      <c r="K49" s="28">
        <v>119.36491924926133</v>
      </c>
      <c r="L49" s="28">
        <v>266.63104227227649</v>
      </c>
      <c r="M49" s="33">
        <v>104.86632178347797</v>
      </c>
      <c r="N49" s="39">
        <v>183.54128072118522</v>
      </c>
      <c r="Q49" s="242"/>
      <c r="R49" s="244"/>
      <c r="S49" s="198"/>
    </row>
    <row r="50" spans="1:19" s="156" customFormat="1" ht="27" customHeight="1">
      <c r="A50" s="21">
        <v>45</v>
      </c>
      <c r="B50" s="143" t="s">
        <v>47</v>
      </c>
      <c r="C50" s="144">
        <v>84217.691000000006</v>
      </c>
      <c r="D50" s="144">
        <v>28684.80212</v>
      </c>
      <c r="E50" s="16">
        <v>30292.768639999998</v>
      </c>
      <c r="F50" s="164">
        <f t="shared" si="0"/>
        <v>35.969602443743085</v>
      </c>
      <c r="G50" s="164">
        <f t="shared" si="1"/>
        <v>105.60563922760642</v>
      </c>
      <c r="H50" s="16">
        <f t="shared" si="2"/>
        <v>1607.9665199999981</v>
      </c>
      <c r="I50" s="13">
        <v>105.38939610993853</v>
      </c>
      <c r="J50" s="14">
        <v>1549.1096399999988</v>
      </c>
      <c r="K50" s="28">
        <v>126.34896194661715</v>
      </c>
      <c r="L50" s="28">
        <v>138.96582680872541</v>
      </c>
      <c r="M50" s="33">
        <v>139.68336835752754</v>
      </c>
      <c r="N50" s="39">
        <v>153.81614232233017</v>
      </c>
      <c r="Q50" s="242"/>
      <c r="R50" s="244"/>
      <c r="S50" s="198"/>
    </row>
    <row r="51" spans="1:19" s="156" customFormat="1" ht="27" customHeight="1">
      <c r="A51" s="21">
        <v>46</v>
      </c>
      <c r="B51" s="143" t="s">
        <v>48</v>
      </c>
      <c r="C51" s="144">
        <v>704070.7</v>
      </c>
      <c r="D51" s="144">
        <v>217480.62700000001</v>
      </c>
      <c r="E51" s="16">
        <v>223469.93109999999</v>
      </c>
      <c r="F51" s="164">
        <f t="shared" si="0"/>
        <v>31.739700444855895</v>
      </c>
      <c r="G51" s="164">
        <f t="shared" si="1"/>
        <v>102.75394833214268</v>
      </c>
      <c r="H51" s="16">
        <f t="shared" si="2"/>
        <v>5989.3040999999794</v>
      </c>
      <c r="I51" s="13">
        <v>117.88052838788134</v>
      </c>
      <c r="J51" s="14">
        <v>33896.696100000001</v>
      </c>
      <c r="K51" s="28">
        <v>110.39293025802277</v>
      </c>
      <c r="L51" s="28">
        <v>124.06944930818442</v>
      </c>
      <c r="M51" s="33">
        <v>105.34595903828279</v>
      </c>
      <c r="N51" s="39">
        <v>144.51354928574915</v>
      </c>
      <c r="Q51" s="242"/>
      <c r="R51" s="244"/>
      <c r="S51" s="198"/>
    </row>
    <row r="52" spans="1:19" s="156" customFormat="1" ht="27" customHeight="1">
      <c r="A52" s="21">
        <v>47</v>
      </c>
      <c r="B52" s="143" t="s">
        <v>49</v>
      </c>
      <c r="C52" s="144">
        <v>131978.45499999999</v>
      </c>
      <c r="D52" s="144">
        <v>43123.254999999997</v>
      </c>
      <c r="E52" s="16">
        <v>48018.829700000002</v>
      </c>
      <c r="F52" s="164">
        <f t="shared" si="0"/>
        <v>36.383839847193244</v>
      </c>
      <c r="G52" s="164">
        <f t="shared" si="1"/>
        <v>111.35251664096322</v>
      </c>
      <c r="H52" s="16">
        <f t="shared" si="2"/>
        <v>4895.5747000000047</v>
      </c>
      <c r="I52" s="13">
        <v>120.75830443563459</v>
      </c>
      <c r="J52" s="14">
        <v>8254.4177000000054</v>
      </c>
      <c r="K52" s="28">
        <v>113.5783366972986</v>
      </c>
      <c r="L52" s="28">
        <v>163.5215075258177</v>
      </c>
      <c r="M52" s="33">
        <v>109.15800954078607</v>
      </c>
      <c r="N52" s="39">
        <v>154.45871003590148</v>
      </c>
      <c r="Q52" s="242"/>
      <c r="R52" s="244"/>
      <c r="S52" s="198"/>
    </row>
    <row r="53" spans="1:19" s="156" customFormat="1" ht="27" customHeight="1">
      <c r="A53" s="21">
        <v>48</v>
      </c>
      <c r="B53" s="143" t="s">
        <v>50</v>
      </c>
      <c r="C53" s="144">
        <v>202983.6</v>
      </c>
      <c r="D53" s="144">
        <v>72889.3</v>
      </c>
      <c r="E53" s="16">
        <v>76693.191930000001</v>
      </c>
      <c r="F53" s="164">
        <f t="shared" si="0"/>
        <v>37.78294991812146</v>
      </c>
      <c r="G53" s="164">
        <f t="shared" si="1"/>
        <v>105.21872473737572</v>
      </c>
      <c r="H53" s="16">
        <f t="shared" si="2"/>
        <v>3803.891929999998</v>
      </c>
      <c r="I53" s="13">
        <v>126.43865077423098</v>
      </c>
      <c r="J53" s="14">
        <v>16036.745929999997</v>
      </c>
      <c r="K53" s="28">
        <v>120.71203005343033</v>
      </c>
      <c r="L53" s="28">
        <v>282.49178059153843</v>
      </c>
      <c r="M53" s="33">
        <v>114.30831841253988</v>
      </c>
      <c r="N53" s="39">
        <v>136.32774411809578</v>
      </c>
      <c r="Q53" s="242"/>
      <c r="R53" s="244"/>
      <c r="S53" s="198"/>
    </row>
    <row r="54" spans="1:19" s="156" customFormat="1" ht="27" customHeight="1">
      <c r="A54" s="21">
        <v>49</v>
      </c>
      <c r="B54" s="143" t="s">
        <v>51</v>
      </c>
      <c r="C54" s="144">
        <v>29500</v>
      </c>
      <c r="D54" s="144">
        <v>9819.1020000000008</v>
      </c>
      <c r="E54" s="16">
        <v>11476.652830000001</v>
      </c>
      <c r="F54" s="164">
        <f t="shared" si="0"/>
        <v>38.903907898305093</v>
      </c>
      <c r="G54" s="164">
        <f t="shared" si="1"/>
        <v>116.88088004381663</v>
      </c>
      <c r="H54" s="16">
        <f t="shared" si="2"/>
        <v>1657.5508300000001</v>
      </c>
      <c r="I54" s="13">
        <v>132.40853566520315</v>
      </c>
      <c r="J54" s="14">
        <v>2809.0448300000007</v>
      </c>
      <c r="K54" s="28">
        <v>110.54574421979895</v>
      </c>
      <c r="L54" s="28">
        <v>357.28175567330373</v>
      </c>
      <c r="M54" s="33">
        <v>123.44861187731919</v>
      </c>
      <c r="N54" s="39">
        <v>143.37273002480998</v>
      </c>
      <c r="Q54" s="242"/>
      <c r="R54" s="244"/>
      <c r="S54" s="198"/>
    </row>
    <row r="55" spans="1:19" s="156" customFormat="1" ht="27" customHeight="1">
      <c r="A55" s="21">
        <v>50</v>
      </c>
      <c r="B55" s="143" t="s">
        <v>52</v>
      </c>
      <c r="C55" s="144">
        <v>292453.59999999998</v>
      </c>
      <c r="D55" s="144">
        <v>98276.641000000003</v>
      </c>
      <c r="E55" s="14">
        <v>108337.5554</v>
      </c>
      <c r="F55" s="13">
        <f t="shared" si="0"/>
        <v>37.044356916789539</v>
      </c>
      <c r="G55" s="13">
        <f t="shared" si="1"/>
        <v>110.2373405293736</v>
      </c>
      <c r="H55" s="14">
        <f t="shared" si="2"/>
        <v>10060.914399999994</v>
      </c>
      <c r="I55" s="13">
        <v>130.94440190864535</v>
      </c>
      <c r="J55" s="14">
        <v>25602.017399999997</v>
      </c>
      <c r="K55" s="28">
        <v>115.13805025097376</v>
      </c>
      <c r="L55" s="28">
        <v>139.45147250728027</v>
      </c>
      <c r="M55" s="33">
        <v>248.58883622427038</v>
      </c>
      <c r="N55" s="39">
        <v>131.4371503095532</v>
      </c>
      <c r="Q55" s="242"/>
      <c r="R55" s="244"/>
      <c r="S55" s="198"/>
    </row>
    <row r="56" spans="1:19" s="156" customFormat="1" ht="27" customHeight="1">
      <c r="A56" s="21">
        <v>51</v>
      </c>
      <c r="B56" s="143" t="s">
        <v>53</v>
      </c>
      <c r="C56" s="144">
        <v>159281.73000000001</v>
      </c>
      <c r="D56" s="144">
        <v>63496.086000000003</v>
      </c>
      <c r="E56" s="14">
        <v>65648.506210000007</v>
      </c>
      <c r="F56" s="13">
        <f t="shared" si="0"/>
        <v>41.21533976935082</v>
      </c>
      <c r="G56" s="13">
        <f t="shared" si="1"/>
        <v>103.38984706868388</v>
      </c>
      <c r="H56" s="14">
        <f t="shared" si="2"/>
        <v>2152.4202100000039</v>
      </c>
      <c r="I56" s="13">
        <v>124.61833217431536</v>
      </c>
      <c r="J56" s="14">
        <v>12968.852210000005</v>
      </c>
      <c r="K56" s="28">
        <v>116.28065981387581</v>
      </c>
      <c r="L56" s="28">
        <v>139.09882831350356</v>
      </c>
      <c r="M56" s="33">
        <v>128.75638762040737</v>
      </c>
      <c r="N56" s="39">
        <v>160.1273151920912</v>
      </c>
      <c r="Q56" s="242"/>
      <c r="R56" s="244"/>
      <c r="S56" s="198"/>
    </row>
    <row r="57" spans="1:19" s="156" customFormat="1" ht="27" customHeight="1">
      <c r="A57" s="21">
        <v>52</v>
      </c>
      <c r="B57" s="143" t="s">
        <v>54</v>
      </c>
      <c r="C57" s="144">
        <v>55191.4</v>
      </c>
      <c r="D57" s="144">
        <v>16166</v>
      </c>
      <c r="E57" s="14">
        <v>16536.604729999999</v>
      </c>
      <c r="F57" s="13">
        <f t="shared" si="0"/>
        <v>29.962285301695552</v>
      </c>
      <c r="G57" s="13">
        <f t="shared" si="1"/>
        <v>102.29249492762587</v>
      </c>
      <c r="H57" s="14">
        <f t="shared" si="2"/>
        <v>370.60472999999911</v>
      </c>
      <c r="I57" s="13">
        <v>117.37987497115473</v>
      </c>
      <c r="J57" s="14">
        <v>2448.4957299999987</v>
      </c>
      <c r="K57" s="28">
        <v>118.25507631382453</v>
      </c>
      <c r="L57" s="28">
        <v>116.28247622283901</v>
      </c>
      <c r="M57" s="33">
        <v>118.6319322194939</v>
      </c>
      <c r="N57" s="39">
        <v>98.652892175285899</v>
      </c>
      <c r="Q57" s="242"/>
      <c r="R57" s="244"/>
      <c r="S57" s="198"/>
    </row>
    <row r="58" spans="1:19" s="156" customFormat="1" ht="27" customHeight="1">
      <c r="A58" s="21">
        <v>53</v>
      </c>
      <c r="B58" s="143" t="s">
        <v>55</v>
      </c>
      <c r="C58" s="144">
        <v>66100</v>
      </c>
      <c r="D58" s="144">
        <v>21238.405999999999</v>
      </c>
      <c r="E58" s="14">
        <v>21854.81911</v>
      </c>
      <c r="F58" s="13">
        <f t="shared" si="0"/>
        <v>33.063266429652046</v>
      </c>
      <c r="G58" s="13">
        <f t="shared" si="1"/>
        <v>102.90235109923034</v>
      </c>
      <c r="H58" s="14">
        <f t="shared" si="2"/>
        <v>616.41311000000132</v>
      </c>
      <c r="I58" s="13">
        <v>113.28060395052206</v>
      </c>
      <c r="J58" s="14">
        <v>2562.1791100000009</v>
      </c>
      <c r="K58" s="28">
        <v>103.11631286965086</v>
      </c>
      <c r="L58" s="28">
        <v>156.50963924109598</v>
      </c>
      <c r="M58" s="33">
        <v>110.99290538872721</v>
      </c>
      <c r="N58" s="39">
        <v>133.06677277525594</v>
      </c>
      <c r="Q58" s="242"/>
      <c r="R58" s="244"/>
      <c r="S58" s="198"/>
    </row>
    <row r="59" spans="1:19" s="156" customFormat="1" ht="27" customHeight="1">
      <c r="A59" s="21">
        <v>54</v>
      </c>
      <c r="B59" s="143" t="s">
        <v>56</v>
      </c>
      <c r="C59" s="144">
        <v>90926.8</v>
      </c>
      <c r="D59" s="144">
        <v>28135.786</v>
      </c>
      <c r="E59" s="14">
        <v>28976.185700000002</v>
      </c>
      <c r="F59" s="13">
        <f t="shared" si="0"/>
        <v>31.867596462209164</v>
      </c>
      <c r="G59" s="13">
        <f t="shared" si="1"/>
        <v>102.98694232320362</v>
      </c>
      <c r="H59" s="14">
        <f t="shared" si="2"/>
        <v>840.39970000000176</v>
      </c>
      <c r="I59" s="13">
        <v>129.90866864015155</v>
      </c>
      <c r="J59" s="14">
        <v>6671.1417000000001</v>
      </c>
      <c r="K59" s="28">
        <v>115.32444515743239</v>
      </c>
      <c r="L59" s="28">
        <v>151.50495344017315</v>
      </c>
      <c r="M59" s="33">
        <v>127.83677524616228</v>
      </c>
      <c r="N59" s="39">
        <v>151.47423821065266</v>
      </c>
      <c r="Q59" s="242"/>
      <c r="R59" s="244"/>
      <c r="S59" s="198"/>
    </row>
    <row r="60" spans="1:19" s="156" customFormat="1" ht="27" customHeight="1">
      <c r="A60" s="21">
        <v>55</v>
      </c>
      <c r="B60" s="143" t="s">
        <v>57</v>
      </c>
      <c r="C60" s="144">
        <v>66737.710999999996</v>
      </c>
      <c r="D60" s="144">
        <v>23490.830999999998</v>
      </c>
      <c r="E60" s="14">
        <v>27612.467390000002</v>
      </c>
      <c r="F60" s="13">
        <f t="shared" si="0"/>
        <v>41.374609611648204</v>
      </c>
      <c r="G60" s="13">
        <f t="shared" si="1"/>
        <v>117.54572407421433</v>
      </c>
      <c r="H60" s="14">
        <f t="shared" si="2"/>
        <v>4121.6363900000033</v>
      </c>
      <c r="I60" s="13">
        <v>140.74388802538118</v>
      </c>
      <c r="J60" s="14">
        <v>7993.5213900000017</v>
      </c>
      <c r="K60" s="28">
        <v>122.18091660567984</v>
      </c>
      <c r="L60" s="28">
        <v>205.91693240483329</v>
      </c>
      <c r="M60" s="33">
        <v>155.57076454083497</v>
      </c>
      <c r="N60" s="39">
        <v>152.44412994957855</v>
      </c>
      <c r="Q60" s="242"/>
      <c r="R60" s="244"/>
      <c r="S60" s="198"/>
    </row>
    <row r="61" spans="1:19" s="156" customFormat="1" ht="27" customHeight="1">
      <c r="A61" s="21">
        <v>56</v>
      </c>
      <c r="B61" s="143" t="s">
        <v>58</v>
      </c>
      <c r="C61" s="144">
        <v>13048800</v>
      </c>
      <c r="D61" s="144">
        <v>4203252</v>
      </c>
      <c r="E61" s="14">
        <v>4655402.1538800001</v>
      </c>
      <c r="F61" s="13">
        <f t="shared" si="0"/>
        <v>35.676860354055542</v>
      </c>
      <c r="G61" s="13">
        <f t="shared" si="1"/>
        <v>110.75715074613657</v>
      </c>
      <c r="H61" s="14">
        <f t="shared" si="2"/>
        <v>452150.15388000011</v>
      </c>
      <c r="I61" s="13">
        <v>124.65902059311442</v>
      </c>
      <c r="J61" s="14">
        <v>920893.30587999988</v>
      </c>
      <c r="K61" s="28">
        <v>129.71882869139188</v>
      </c>
      <c r="L61" s="28">
        <v>118.06815563495219</v>
      </c>
      <c r="M61" s="33">
        <v>114.01260740134435</v>
      </c>
      <c r="N61" s="39">
        <v>134.79049673166304</v>
      </c>
      <c r="Q61" s="242"/>
      <c r="R61" s="244"/>
      <c r="S61" s="198"/>
    </row>
    <row r="62" spans="1:19" s="156" customFormat="1" ht="27" customHeight="1">
      <c r="A62" s="21">
        <v>57</v>
      </c>
      <c r="B62" s="143" t="s">
        <v>59</v>
      </c>
      <c r="C62" s="144">
        <v>220975.03400000001</v>
      </c>
      <c r="D62" s="144">
        <v>75158.244000000006</v>
      </c>
      <c r="E62" s="14">
        <v>80579.778659999996</v>
      </c>
      <c r="F62" s="13">
        <f t="shared" si="0"/>
        <v>36.465557760701593</v>
      </c>
      <c r="G62" s="13">
        <f t="shared" si="1"/>
        <v>107.21349298687713</v>
      </c>
      <c r="H62" s="14">
        <f t="shared" si="2"/>
        <v>5421.5346599999903</v>
      </c>
      <c r="I62" s="13">
        <v>125.86980312334168</v>
      </c>
      <c r="J62" s="14">
        <v>16561.422659999997</v>
      </c>
      <c r="K62" s="28">
        <v>131.55847512382718</v>
      </c>
      <c r="L62" s="28">
        <v>217.1125119880839</v>
      </c>
      <c r="M62" s="33">
        <v>118.77201038446002</v>
      </c>
      <c r="N62" s="39">
        <v>140.31671426829161</v>
      </c>
      <c r="Q62" s="242"/>
      <c r="R62" s="244"/>
      <c r="S62" s="198"/>
    </row>
    <row r="63" spans="1:19" s="156" customFormat="1" ht="27" customHeight="1">
      <c r="A63" s="21">
        <v>58</v>
      </c>
      <c r="B63" s="143" t="s">
        <v>60</v>
      </c>
      <c r="C63" s="144">
        <v>133368.9</v>
      </c>
      <c r="D63" s="144">
        <v>54658.684000000001</v>
      </c>
      <c r="E63" s="14">
        <v>38811.941220000001</v>
      </c>
      <c r="F63" s="13">
        <f t="shared" si="0"/>
        <v>29.101193171721444</v>
      </c>
      <c r="G63" s="13">
        <f t="shared" si="1"/>
        <v>71.007822325177088</v>
      </c>
      <c r="H63" s="14">
        <f t="shared" si="2"/>
        <v>-15846.74278</v>
      </c>
      <c r="I63" s="13">
        <v>132.45748951791845</v>
      </c>
      <c r="J63" s="14">
        <v>9510.5092199999999</v>
      </c>
      <c r="K63" s="28">
        <v>127.39274305317285</v>
      </c>
      <c r="L63" s="28">
        <v>130.43771583872268</v>
      </c>
      <c r="M63" s="33">
        <v>122.11200461873521</v>
      </c>
      <c r="N63" s="39">
        <v>149.2244482774355</v>
      </c>
      <c r="Q63" s="242"/>
      <c r="R63" s="244"/>
      <c r="S63" s="198"/>
    </row>
    <row r="64" spans="1:19" s="156" customFormat="1" ht="27" customHeight="1">
      <c r="A64" s="21">
        <v>59</v>
      </c>
      <c r="B64" s="143" t="s">
        <v>61</v>
      </c>
      <c r="C64" s="144">
        <v>167477.79999999999</v>
      </c>
      <c r="D64" s="144">
        <v>56001.45</v>
      </c>
      <c r="E64" s="14">
        <v>59584.223100000003</v>
      </c>
      <c r="F64" s="13">
        <f t="shared" si="0"/>
        <v>35.577385838600698</v>
      </c>
      <c r="G64" s="13">
        <f t="shared" si="1"/>
        <v>106.39764345387486</v>
      </c>
      <c r="H64" s="14">
        <f t="shared" si="2"/>
        <v>3582.7731000000058</v>
      </c>
      <c r="I64" s="13">
        <v>120.45000534891113</v>
      </c>
      <c r="J64" s="14">
        <v>10116.2111</v>
      </c>
      <c r="K64" s="28">
        <v>116.5192055274705</v>
      </c>
      <c r="L64" s="28">
        <v>163.87965576143182</v>
      </c>
      <c r="M64" s="33">
        <v>135.13281925616116</v>
      </c>
      <c r="N64" s="39">
        <v>126.49033972908406</v>
      </c>
      <c r="Q64" s="242"/>
      <c r="R64" s="244"/>
      <c r="S64" s="198"/>
    </row>
    <row r="65" spans="1:19" s="156" customFormat="1" ht="27" customHeight="1">
      <c r="A65" s="21">
        <v>60</v>
      </c>
      <c r="B65" s="143" t="s">
        <v>62</v>
      </c>
      <c r="C65" s="144">
        <v>329120.81225000002</v>
      </c>
      <c r="D65" s="144">
        <v>114790.21225</v>
      </c>
      <c r="E65" s="14">
        <v>115564.23791</v>
      </c>
      <c r="F65" s="13">
        <f t="shared" si="0"/>
        <v>35.113014312269456</v>
      </c>
      <c r="G65" s="13">
        <f t="shared" si="1"/>
        <v>100.67429586968117</v>
      </c>
      <c r="H65" s="14">
        <f t="shared" si="2"/>
        <v>774.02565999999933</v>
      </c>
      <c r="I65" s="13">
        <v>120.03375478634702</v>
      </c>
      <c r="J65" s="14">
        <v>19287.787909999999</v>
      </c>
      <c r="K65" s="28">
        <v>123.51122536848011</v>
      </c>
      <c r="L65" s="28">
        <v>162.45436429187311</v>
      </c>
      <c r="M65" s="33">
        <v>137.58292025187689</v>
      </c>
      <c r="N65" s="39">
        <v>129.21308516577966</v>
      </c>
      <c r="Q65" s="242"/>
      <c r="R65" s="244"/>
      <c r="S65" s="198"/>
    </row>
    <row r="66" spans="1:19" s="156" customFormat="1" ht="27" customHeight="1">
      <c r="A66" s="21">
        <v>61</v>
      </c>
      <c r="B66" s="143" t="s">
        <v>63</v>
      </c>
      <c r="C66" s="144">
        <v>124350.439</v>
      </c>
      <c r="D66" s="144">
        <v>40393.165000000001</v>
      </c>
      <c r="E66" s="14">
        <v>48794.16459</v>
      </c>
      <c r="F66" s="13">
        <f t="shared" si="0"/>
        <v>39.239237900881072</v>
      </c>
      <c r="G66" s="13">
        <f t="shared" si="1"/>
        <v>120.79807212433093</v>
      </c>
      <c r="H66" s="14">
        <f t="shared" si="2"/>
        <v>8400.9995899999994</v>
      </c>
      <c r="I66" s="13">
        <v>151.8107655043074</v>
      </c>
      <c r="J66" s="14">
        <v>16652.725590000002</v>
      </c>
      <c r="K66" s="28">
        <v>146.77875877505221</v>
      </c>
      <c r="L66" s="28">
        <v>222.74026911169594</v>
      </c>
      <c r="M66" s="33">
        <v>162.96319124675281</v>
      </c>
      <c r="N66" s="39">
        <v>145.5823897955085</v>
      </c>
      <c r="Q66" s="242"/>
      <c r="R66" s="244"/>
      <c r="S66" s="198"/>
    </row>
    <row r="67" spans="1:19" s="156" customFormat="1" ht="27" customHeight="1">
      <c r="A67" s="21">
        <v>62</v>
      </c>
      <c r="B67" s="143" t="s">
        <v>64</v>
      </c>
      <c r="C67" s="144">
        <v>69750.393540000005</v>
      </c>
      <c r="D67" s="144">
        <v>25927.67254</v>
      </c>
      <c r="E67" s="14">
        <v>27855.734759999999</v>
      </c>
      <c r="F67" s="13">
        <f t="shared" si="0"/>
        <v>39.936311963638559</v>
      </c>
      <c r="G67" s="13">
        <f t="shared" si="1"/>
        <v>107.43631044022743</v>
      </c>
      <c r="H67" s="14">
        <f t="shared" si="2"/>
        <v>1928.0622199999998</v>
      </c>
      <c r="I67" s="13">
        <v>141.81510069268396</v>
      </c>
      <c r="J67" s="14">
        <v>8213.4437599999983</v>
      </c>
      <c r="K67" s="28">
        <v>133.03189370908476</v>
      </c>
      <c r="L67" s="28">
        <v>156.27533379798331</v>
      </c>
      <c r="M67" s="33">
        <v>121.33986325920314</v>
      </c>
      <c r="N67" s="39">
        <v>164.72272803306646</v>
      </c>
      <c r="Q67" s="242"/>
      <c r="R67" s="244"/>
      <c r="S67" s="198"/>
    </row>
    <row r="68" spans="1:19" s="156" customFormat="1" ht="27" customHeight="1">
      <c r="A68" s="21">
        <v>63</v>
      </c>
      <c r="B68" s="143" t="s">
        <v>65</v>
      </c>
      <c r="C68" s="144">
        <v>147971.70000000001</v>
      </c>
      <c r="D68" s="144">
        <v>45949.67</v>
      </c>
      <c r="E68" s="14">
        <v>40501.815269999999</v>
      </c>
      <c r="F68" s="13">
        <f t="shared" si="0"/>
        <v>27.371325239893839</v>
      </c>
      <c r="G68" s="13">
        <f t="shared" si="1"/>
        <v>88.143865385757934</v>
      </c>
      <c r="H68" s="14">
        <f t="shared" si="2"/>
        <v>-5447.8547299999991</v>
      </c>
      <c r="I68" s="13">
        <v>129.26997168252743</v>
      </c>
      <c r="J68" s="14">
        <v>9170.6292699999976</v>
      </c>
      <c r="K68" s="28">
        <v>114.48740530472388</v>
      </c>
      <c r="L68" s="28">
        <v>138.01885623711033</v>
      </c>
      <c r="M68" s="33">
        <v>148.5972176327025</v>
      </c>
      <c r="N68" s="39">
        <v>151.904917460577</v>
      </c>
      <c r="Q68" s="242"/>
      <c r="R68" s="244"/>
      <c r="S68" s="198"/>
    </row>
    <row r="69" spans="1:19" s="156" customFormat="1" ht="27" customHeight="1">
      <c r="A69" s="21">
        <v>64</v>
      </c>
      <c r="B69" s="143" t="s">
        <v>66</v>
      </c>
      <c r="C69" s="144">
        <v>32509.1</v>
      </c>
      <c r="D69" s="144">
        <v>10880.86</v>
      </c>
      <c r="E69" s="14">
        <v>11447.12959</v>
      </c>
      <c r="F69" s="13">
        <f t="shared" si="0"/>
        <v>35.212077818210901</v>
      </c>
      <c r="G69" s="13">
        <f t="shared" si="1"/>
        <v>105.20427236450061</v>
      </c>
      <c r="H69" s="14">
        <f t="shared" si="2"/>
        <v>566.26958999999988</v>
      </c>
      <c r="I69" s="13">
        <v>138.45097751548681</v>
      </c>
      <c r="J69" s="14">
        <v>3179.1275900000001</v>
      </c>
      <c r="K69" s="28">
        <v>120.27993882937891</v>
      </c>
      <c r="L69" s="28">
        <v>239.15793876727111</v>
      </c>
      <c r="M69" s="33">
        <v>159.06137899570197</v>
      </c>
      <c r="N69" s="39">
        <v>148.23147645682442</v>
      </c>
      <c r="Q69" s="242"/>
      <c r="R69" s="244"/>
      <c r="S69" s="198"/>
    </row>
    <row r="70" spans="1:19" s="156" customFormat="1" ht="27" customHeight="1">
      <c r="A70" s="21">
        <v>65</v>
      </c>
      <c r="B70" s="143" t="s">
        <v>67</v>
      </c>
      <c r="C70" s="144">
        <v>26835.5</v>
      </c>
      <c r="D70" s="144">
        <v>7561.5</v>
      </c>
      <c r="E70" s="14">
        <v>7726.86132</v>
      </c>
      <c r="F70" s="13">
        <f t="shared" si="0"/>
        <v>28.793431536584002</v>
      </c>
      <c r="G70" s="13">
        <f t="shared" si="1"/>
        <v>102.18688514183694</v>
      </c>
      <c r="H70" s="14">
        <f t="shared" si="2"/>
        <v>165.36131999999998</v>
      </c>
      <c r="I70" s="13">
        <v>120.8988028973049</v>
      </c>
      <c r="J70" s="14">
        <v>1335.6803200000004</v>
      </c>
      <c r="K70" s="28">
        <v>91.362499929439693</v>
      </c>
      <c r="L70" s="28">
        <v>217.46608756412519</v>
      </c>
      <c r="M70" s="33">
        <v>197.86144802434572</v>
      </c>
      <c r="N70" s="39">
        <v>121.96647775593476</v>
      </c>
      <c r="Q70" s="242"/>
      <c r="R70" s="244"/>
      <c r="S70" s="198"/>
    </row>
    <row r="71" spans="1:19" s="156" customFormat="1" ht="27" customHeight="1">
      <c r="A71" s="21">
        <v>66</v>
      </c>
      <c r="B71" s="143" t="s">
        <v>68</v>
      </c>
      <c r="C71" s="144">
        <v>203759.14</v>
      </c>
      <c r="D71" s="144">
        <v>65801.164000000004</v>
      </c>
      <c r="E71" s="14">
        <v>70289.748789999998</v>
      </c>
      <c r="F71" s="13">
        <f t="shared" ref="F71:F87" si="3">E71/C71*100</f>
        <v>34.496488741560256</v>
      </c>
      <c r="G71" s="13">
        <f t="shared" ref="G71:G87" si="4">E71/D71*100</f>
        <v>106.82143676060198</v>
      </c>
      <c r="H71" s="14">
        <f t="shared" ref="H71:H87" si="5">E71-D71</f>
        <v>4488.5847899999935</v>
      </c>
      <c r="I71" s="13">
        <v>121.1194134160158</v>
      </c>
      <c r="J71" s="14">
        <v>12256.319790000001</v>
      </c>
      <c r="K71" s="28">
        <v>106.30412983439363</v>
      </c>
      <c r="L71" s="28">
        <v>199.17336980500116</v>
      </c>
      <c r="M71" s="33">
        <v>222.5764251091617</v>
      </c>
      <c r="N71" s="39">
        <v>100.3576207378491</v>
      </c>
      <c r="Q71" s="242"/>
      <c r="R71" s="244"/>
      <c r="S71" s="198"/>
    </row>
    <row r="72" spans="1:19" s="156" customFormat="1" ht="27" customHeight="1">
      <c r="A72" s="21">
        <v>67</v>
      </c>
      <c r="B72" s="143" t="s">
        <v>69</v>
      </c>
      <c r="C72" s="144">
        <v>160243.79999999999</v>
      </c>
      <c r="D72" s="144">
        <v>52429.444000000003</v>
      </c>
      <c r="E72" s="14">
        <v>52640.965060000002</v>
      </c>
      <c r="F72" s="13">
        <f t="shared" si="3"/>
        <v>32.850547141293454</v>
      </c>
      <c r="G72" s="13">
        <f t="shared" si="4"/>
        <v>100.40343944902411</v>
      </c>
      <c r="H72" s="14">
        <f t="shared" si="5"/>
        <v>211.52105999999912</v>
      </c>
      <c r="I72" s="13">
        <v>132.65743390541391</v>
      </c>
      <c r="J72" s="14">
        <v>12959.084060000001</v>
      </c>
      <c r="K72" s="28">
        <v>110.64265892285432</v>
      </c>
      <c r="L72" s="28">
        <v>241.62163718028182</v>
      </c>
      <c r="M72" s="33">
        <v>213.32505397337053</v>
      </c>
      <c r="N72" s="39">
        <v>167.2679955387693</v>
      </c>
      <c r="Q72" s="242"/>
      <c r="R72" s="244"/>
      <c r="S72" s="198"/>
    </row>
    <row r="73" spans="1:19" s="156" customFormat="1" ht="27" customHeight="1">
      <c r="A73" s="21">
        <v>68</v>
      </c>
      <c r="B73" s="143" t="s">
        <v>70</v>
      </c>
      <c r="C73" s="144">
        <v>44056.639999999999</v>
      </c>
      <c r="D73" s="144">
        <v>13818.534</v>
      </c>
      <c r="E73" s="14">
        <v>15661.97651</v>
      </c>
      <c r="F73" s="13">
        <f t="shared" si="3"/>
        <v>35.5496390782411</v>
      </c>
      <c r="G73" s="13">
        <f t="shared" si="4"/>
        <v>113.34036237129061</v>
      </c>
      <c r="H73" s="14">
        <f t="shared" si="5"/>
        <v>1843.4425100000008</v>
      </c>
      <c r="I73" s="13">
        <v>132.68956103004598</v>
      </c>
      <c r="J73" s="14">
        <v>3858.5035100000005</v>
      </c>
      <c r="K73" s="28">
        <v>118.92023808733168</v>
      </c>
      <c r="L73" s="28">
        <v>193.42709385959699</v>
      </c>
      <c r="M73" s="33">
        <v>149.58559282307925</v>
      </c>
      <c r="N73" s="39">
        <v>157.20427339576102</v>
      </c>
      <c r="Q73" s="242"/>
      <c r="R73" s="244"/>
      <c r="S73" s="198"/>
    </row>
    <row r="74" spans="1:19" s="156" customFormat="1" ht="27" customHeight="1">
      <c r="A74" s="21">
        <v>69</v>
      </c>
      <c r="B74" s="143" t="s">
        <v>71</v>
      </c>
      <c r="C74" s="144">
        <v>267000</v>
      </c>
      <c r="D74" s="144">
        <v>85065.53</v>
      </c>
      <c r="E74" s="14">
        <v>90789.472070000003</v>
      </c>
      <c r="F74" s="13">
        <f t="shared" si="3"/>
        <v>34.003547591760302</v>
      </c>
      <c r="G74" s="13">
        <f t="shared" si="4"/>
        <v>106.72886193737934</v>
      </c>
      <c r="H74" s="14">
        <f t="shared" si="5"/>
        <v>5723.9420700000046</v>
      </c>
      <c r="I74" s="13">
        <v>123.4038378123519</v>
      </c>
      <c r="J74" s="14">
        <v>17218.444069999998</v>
      </c>
      <c r="K74" s="28">
        <v>117.67244139841625</v>
      </c>
      <c r="L74" s="28">
        <v>172.38917322011656</v>
      </c>
      <c r="M74" s="33">
        <v>100.18463742992103</v>
      </c>
      <c r="N74" s="39">
        <v>149.24924218255836</v>
      </c>
      <c r="Q74" s="242"/>
      <c r="R74" s="244"/>
      <c r="S74" s="198"/>
    </row>
    <row r="75" spans="1:19" s="156" customFormat="1" ht="27" customHeight="1">
      <c r="A75" s="21">
        <v>70</v>
      </c>
      <c r="B75" s="143" t="s">
        <v>72</v>
      </c>
      <c r="C75" s="144">
        <v>179274.05</v>
      </c>
      <c r="D75" s="144">
        <v>59550.732000000004</v>
      </c>
      <c r="E75" s="14">
        <v>63351.45508</v>
      </c>
      <c r="F75" s="13">
        <f t="shared" si="3"/>
        <v>35.337772019988392</v>
      </c>
      <c r="G75" s="13">
        <f t="shared" si="4"/>
        <v>106.3823280627348</v>
      </c>
      <c r="H75" s="14">
        <f t="shared" si="5"/>
        <v>3800.7230799999961</v>
      </c>
      <c r="I75" s="13">
        <v>127.7314806813345</v>
      </c>
      <c r="J75" s="14">
        <v>13754.085079999997</v>
      </c>
      <c r="K75" s="28">
        <v>129.75834623022442</v>
      </c>
      <c r="L75" s="28">
        <v>161.11338451283748</v>
      </c>
      <c r="M75" s="33">
        <v>109.4131843158668</v>
      </c>
      <c r="N75" s="39">
        <v>170.00762893418388</v>
      </c>
      <c r="Q75" s="242"/>
      <c r="R75" s="244"/>
      <c r="S75" s="198"/>
    </row>
    <row r="76" spans="1:19" s="165" customFormat="1" ht="27.75" customHeight="1">
      <c r="A76" s="21">
        <v>71</v>
      </c>
      <c r="B76" s="40" t="s">
        <v>73</v>
      </c>
      <c r="C76" s="140">
        <v>285000</v>
      </c>
      <c r="D76" s="140">
        <v>99044.04</v>
      </c>
      <c r="E76" s="14">
        <v>104804.87832</v>
      </c>
      <c r="F76" s="13">
        <f t="shared" si="3"/>
        <v>36.773641515789471</v>
      </c>
      <c r="G76" s="13">
        <f t="shared" si="4"/>
        <v>105.81644117101847</v>
      </c>
      <c r="H76" s="14">
        <f t="shared" si="5"/>
        <v>5760.8383200000098</v>
      </c>
      <c r="I76" s="13">
        <v>125.98844280544211</v>
      </c>
      <c r="J76" s="14">
        <v>21618.773320000008</v>
      </c>
      <c r="K76" s="28">
        <v>120.44743424759858</v>
      </c>
      <c r="L76" s="28">
        <v>121.8120034572666</v>
      </c>
      <c r="M76" s="33">
        <v>148.6230058623303</v>
      </c>
      <c r="N76" s="39">
        <v>138.72450167733629</v>
      </c>
      <c r="Q76" s="242"/>
      <c r="R76" s="244"/>
      <c r="S76" s="198"/>
    </row>
    <row r="77" spans="1:19" s="166" customFormat="1" ht="27.75" customHeight="1">
      <c r="A77" s="21">
        <v>72</v>
      </c>
      <c r="B77" s="40" t="s">
        <v>74</v>
      </c>
      <c r="C77" s="140">
        <v>199393.50200000001</v>
      </c>
      <c r="D77" s="140">
        <v>78160.843250000005</v>
      </c>
      <c r="E77" s="25">
        <v>76152.730540000004</v>
      </c>
      <c r="F77" s="28">
        <f t="shared" si="3"/>
        <v>38.192182682061528</v>
      </c>
      <c r="G77" s="28">
        <f t="shared" si="4"/>
        <v>97.430794466255961</v>
      </c>
      <c r="H77" s="25">
        <f t="shared" si="5"/>
        <v>-2008.1127100000012</v>
      </c>
      <c r="I77" s="13">
        <v>117.1167047878253</v>
      </c>
      <c r="J77" s="14">
        <v>11129.785540000004</v>
      </c>
      <c r="K77" s="28">
        <v>123.70718522043225</v>
      </c>
      <c r="L77" s="28">
        <v>104.48570169107592</v>
      </c>
      <c r="M77" s="33">
        <v>130.4635839859414</v>
      </c>
      <c r="N77" s="39">
        <v>144.55180790911294</v>
      </c>
      <c r="Q77" s="243"/>
      <c r="R77" s="244"/>
      <c r="S77" s="198"/>
    </row>
    <row r="78" spans="1:19" s="156" customFormat="1" ht="27.75" customHeight="1">
      <c r="A78" s="21">
        <v>73</v>
      </c>
      <c r="B78" s="40" t="s">
        <v>75</v>
      </c>
      <c r="C78" s="140">
        <v>106642.30100000001</v>
      </c>
      <c r="D78" s="140">
        <v>33586.923999999999</v>
      </c>
      <c r="E78" s="25">
        <v>35772.116499999996</v>
      </c>
      <c r="F78" s="28">
        <f t="shared" si="3"/>
        <v>33.544021616712861</v>
      </c>
      <c r="G78" s="28">
        <f t="shared" si="4"/>
        <v>106.50608105702086</v>
      </c>
      <c r="H78" s="25">
        <f t="shared" si="5"/>
        <v>2185.1924999999974</v>
      </c>
      <c r="I78" s="13">
        <v>125.32905777604499</v>
      </c>
      <c r="J78" s="14">
        <v>7229.560499999996</v>
      </c>
      <c r="K78" s="28">
        <v>120.33326310003932</v>
      </c>
      <c r="L78" s="28">
        <v>212.41867554509298</v>
      </c>
      <c r="M78" s="33">
        <v>129.37742728239269</v>
      </c>
      <c r="N78" s="39">
        <v>173.35739335708834</v>
      </c>
      <c r="Q78" s="242"/>
      <c r="R78" s="244"/>
      <c r="S78" s="198"/>
    </row>
    <row r="79" spans="1:19" s="156" customFormat="1" ht="27.75" customHeight="1">
      <c r="A79" s="21">
        <v>74</v>
      </c>
      <c r="B79" s="40" t="s">
        <v>76</v>
      </c>
      <c r="C79" s="140">
        <v>1000210</v>
      </c>
      <c r="D79" s="140">
        <v>294961</v>
      </c>
      <c r="E79" s="25">
        <v>324021.92047999997</v>
      </c>
      <c r="F79" s="28">
        <f t="shared" si="3"/>
        <v>32.395389016306574</v>
      </c>
      <c r="G79" s="28">
        <f t="shared" si="4"/>
        <v>109.85246201362213</v>
      </c>
      <c r="H79" s="25">
        <f t="shared" si="5"/>
        <v>29060.920479999972</v>
      </c>
      <c r="I79" s="13">
        <v>118.18962597126239</v>
      </c>
      <c r="J79" s="14">
        <v>49867.638479999965</v>
      </c>
      <c r="K79" s="28">
        <v>107.40558249499541</v>
      </c>
      <c r="L79" s="28">
        <v>129.65872945344816</v>
      </c>
      <c r="M79" s="33">
        <v>213.10437134130447</v>
      </c>
      <c r="N79" s="39">
        <v>143.92529178926401</v>
      </c>
      <c r="Q79" s="242"/>
      <c r="R79" s="244"/>
      <c r="S79" s="198"/>
    </row>
    <row r="80" spans="1:19" s="156" customFormat="1" ht="27.75" customHeight="1">
      <c r="A80" s="21">
        <v>75</v>
      </c>
      <c r="B80" s="40" t="s">
        <v>77</v>
      </c>
      <c r="C80" s="140">
        <v>27026</v>
      </c>
      <c r="D80" s="140">
        <v>8661.31</v>
      </c>
      <c r="E80" s="25">
        <v>9625.9713200000006</v>
      </c>
      <c r="F80" s="28">
        <f t="shared" si="3"/>
        <v>35.617447346999185</v>
      </c>
      <c r="G80" s="28">
        <f t="shared" si="4"/>
        <v>111.13759142670105</v>
      </c>
      <c r="H80" s="25">
        <f t="shared" si="5"/>
        <v>964.66132000000107</v>
      </c>
      <c r="I80" s="13">
        <v>113.64889141232841</v>
      </c>
      <c r="J80" s="14">
        <v>1156.0503200000003</v>
      </c>
      <c r="K80" s="28">
        <v>117.20810405497363</v>
      </c>
      <c r="L80" s="28">
        <v>400.62457734294287</v>
      </c>
      <c r="M80" s="33">
        <v>91.005629803772919</v>
      </c>
      <c r="N80" s="41">
        <v>120.27878659864632</v>
      </c>
      <c r="Q80" s="242"/>
      <c r="R80" s="244"/>
      <c r="S80" s="198"/>
    </row>
    <row r="81" spans="1:19" s="156" customFormat="1" ht="27.75" customHeight="1">
      <c r="A81" s="21">
        <v>76</v>
      </c>
      <c r="B81" s="40" t="s">
        <v>78</v>
      </c>
      <c r="C81" s="140">
        <v>88426.945999999996</v>
      </c>
      <c r="D81" s="140">
        <v>30035.9</v>
      </c>
      <c r="E81" s="25">
        <v>31216.31279</v>
      </c>
      <c r="F81" s="28">
        <f t="shared" si="3"/>
        <v>35.301810366717859</v>
      </c>
      <c r="G81" s="28">
        <f t="shared" si="4"/>
        <v>103.93000639235048</v>
      </c>
      <c r="H81" s="25">
        <f t="shared" si="5"/>
        <v>1180.4127899999985</v>
      </c>
      <c r="I81" s="13">
        <v>126.86910296851057</v>
      </c>
      <c r="J81" s="14">
        <v>6611.1787900000018</v>
      </c>
      <c r="K81" s="28">
        <v>128.82548609912692</v>
      </c>
      <c r="L81" s="28">
        <v>126.69735769239507</v>
      </c>
      <c r="M81" s="33">
        <v>145.08850093637778</v>
      </c>
      <c r="N81" s="41">
        <v>117.29959250088149</v>
      </c>
      <c r="Q81" s="242"/>
      <c r="R81" s="244"/>
      <c r="S81" s="198"/>
    </row>
    <row r="82" spans="1:19" s="156" customFormat="1" ht="27.75" customHeight="1">
      <c r="A82" s="21">
        <v>77</v>
      </c>
      <c r="B82" s="40" t="s">
        <v>79</v>
      </c>
      <c r="C82" s="140">
        <v>299306.8</v>
      </c>
      <c r="D82" s="140">
        <v>95594.5</v>
      </c>
      <c r="E82" s="25">
        <v>108052.41826000001</v>
      </c>
      <c r="F82" s="28">
        <f t="shared" si="3"/>
        <v>36.10088987620729</v>
      </c>
      <c r="G82" s="28">
        <f t="shared" si="4"/>
        <v>113.03204500258907</v>
      </c>
      <c r="H82" s="25">
        <f t="shared" si="5"/>
        <v>12457.918260000006</v>
      </c>
      <c r="I82" s="13">
        <v>124.657120709924</v>
      </c>
      <c r="J82" s="14">
        <v>21372.718260000009</v>
      </c>
      <c r="K82" s="28">
        <v>127.87984449548304</v>
      </c>
      <c r="L82" s="28">
        <v>108.04287077082529</v>
      </c>
      <c r="M82" s="33">
        <v>113.51996932190535</v>
      </c>
      <c r="N82" s="41">
        <v>152.53497827395643</v>
      </c>
      <c r="Q82" s="242"/>
      <c r="R82" s="244"/>
      <c r="S82" s="198"/>
    </row>
    <row r="83" spans="1:19" s="156" customFormat="1" ht="27.75" customHeight="1">
      <c r="A83" s="21">
        <v>78</v>
      </c>
      <c r="B83" s="145" t="s">
        <v>80</v>
      </c>
      <c r="C83" s="146">
        <v>82460.44</v>
      </c>
      <c r="D83" s="146">
        <v>25656.639999999999</v>
      </c>
      <c r="E83" s="25">
        <v>29402.425950000001</v>
      </c>
      <c r="F83" s="28">
        <f t="shared" si="3"/>
        <v>35.656401966809781</v>
      </c>
      <c r="G83" s="28">
        <f t="shared" si="4"/>
        <v>114.59967458716341</v>
      </c>
      <c r="H83" s="25">
        <f t="shared" si="5"/>
        <v>3745.7859500000013</v>
      </c>
      <c r="I83" s="13">
        <v>132.57517090866199</v>
      </c>
      <c r="J83" s="14">
        <v>7224.4979500000009</v>
      </c>
      <c r="K83" s="28">
        <v>109.83461381752406</v>
      </c>
      <c r="L83" s="28">
        <v>159.09643506985802</v>
      </c>
      <c r="M83" s="33">
        <v>293.58852115555993</v>
      </c>
      <c r="N83" s="41">
        <v>178.72641902305764</v>
      </c>
      <c r="Q83" s="242"/>
      <c r="R83" s="244"/>
      <c r="S83" s="198"/>
    </row>
    <row r="84" spans="1:19" s="156" customFormat="1" ht="27.75" customHeight="1">
      <c r="A84" s="21">
        <v>79</v>
      </c>
      <c r="B84" s="145" t="s">
        <v>81</v>
      </c>
      <c r="C84" s="146">
        <v>39614.199999999997</v>
      </c>
      <c r="D84" s="146">
        <v>12522.3</v>
      </c>
      <c r="E84" s="25">
        <v>14550.074989999999</v>
      </c>
      <c r="F84" s="28">
        <f t="shared" si="3"/>
        <v>36.729442952274688</v>
      </c>
      <c r="G84" s="28">
        <f t="shared" si="4"/>
        <v>116.1933110530813</v>
      </c>
      <c r="H84" s="25">
        <f t="shared" si="5"/>
        <v>2027.7749899999999</v>
      </c>
      <c r="I84" s="13">
        <v>129.40051752825471</v>
      </c>
      <c r="J84" s="14">
        <v>3305.8579899999986</v>
      </c>
      <c r="K84" s="28">
        <v>126.73010744279284</v>
      </c>
      <c r="L84" s="28">
        <v>59.759696018931443</v>
      </c>
      <c r="M84" s="33">
        <v>113.04791886497088</v>
      </c>
      <c r="N84" s="41">
        <v>196.43428694668938</v>
      </c>
      <c r="Q84" s="242"/>
      <c r="R84" s="244"/>
      <c r="S84" s="198"/>
    </row>
    <row r="85" spans="1:19" s="156" customFormat="1" ht="27.75" customHeight="1">
      <c r="A85" s="21">
        <v>80</v>
      </c>
      <c r="B85" s="145" t="s">
        <v>82</v>
      </c>
      <c r="C85" s="146">
        <v>574070</v>
      </c>
      <c r="D85" s="146">
        <v>207164.9</v>
      </c>
      <c r="E85" s="25">
        <v>213629.19553999999</v>
      </c>
      <c r="F85" s="28">
        <f t="shared" si="3"/>
        <v>37.213091703102407</v>
      </c>
      <c r="G85" s="28">
        <f t="shared" si="4"/>
        <v>103.12036234902726</v>
      </c>
      <c r="H85" s="25">
        <f t="shared" si="5"/>
        <v>6464.2955399999919</v>
      </c>
      <c r="I85" s="13">
        <v>121.64620208598254</v>
      </c>
      <c r="J85" s="14">
        <v>38014.016539999982</v>
      </c>
      <c r="K85" s="28">
        <v>115.01524751907913</v>
      </c>
      <c r="L85" s="28">
        <v>101.50296030885517</v>
      </c>
      <c r="M85" s="33">
        <v>138.45845465791209</v>
      </c>
      <c r="N85" s="41">
        <v>148.61590937686944</v>
      </c>
      <c r="Q85" s="242"/>
      <c r="R85" s="244"/>
      <c r="S85" s="198"/>
    </row>
    <row r="86" spans="1:19" s="156" customFormat="1" ht="29.25" customHeight="1" thickBot="1">
      <c r="A86" s="182">
        <v>81</v>
      </c>
      <c r="B86" s="147" t="s">
        <v>83</v>
      </c>
      <c r="C86" s="148">
        <v>282370.55268999998</v>
      </c>
      <c r="D86" s="148">
        <v>100959.23789</v>
      </c>
      <c r="E86" s="26">
        <v>112105.72712</v>
      </c>
      <c r="F86" s="149">
        <f t="shared" si="3"/>
        <v>39.701635334147277</v>
      </c>
      <c r="G86" s="149">
        <f t="shared" si="4"/>
        <v>111.04058376722756</v>
      </c>
      <c r="H86" s="26">
        <f t="shared" si="5"/>
        <v>11146.489229999992</v>
      </c>
      <c r="I86" s="45">
        <v>129.20884924524913</v>
      </c>
      <c r="J86" s="36">
        <v>25342.53112</v>
      </c>
      <c r="K86" s="149">
        <v>125.39720110345868</v>
      </c>
      <c r="L86" s="149">
        <v>240.21028177466098</v>
      </c>
      <c r="M86" s="183">
        <v>111.63567529207754</v>
      </c>
      <c r="N86" s="42">
        <v>156.94319964938541</v>
      </c>
      <c r="Q86" s="196"/>
      <c r="R86" s="196"/>
      <c r="S86" s="198"/>
    </row>
    <row r="87" spans="1:19" s="156" customFormat="1" ht="27.75" customHeight="1" thickBot="1">
      <c r="A87" s="167"/>
      <c r="B87" s="27" t="s">
        <v>84</v>
      </c>
      <c r="C87" s="191">
        <f>SUM(C6:C86)</f>
        <v>28893740.65628</v>
      </c>
      <c r="D87" s="191">
        <f>SUM(D6:D86)</f>
        <v>9406304.7808500044</v>
      </c>
      <c r="E87" s="191">
        <f>SUM(E6:E86)</f>
        <v>10249739.888979996</v>
      </c>
      <c r="F87" s="168">
        <f t="shared" si="3"/>
        <v>35.473911152283542</v>
      </c>
      <c r="G87" s="168">
        <f t="shared" si="4"/>
        <v>108.96669975915636</v>
      </c>
      <c r="H87" s="191">
        <f t="shared" si="5"/>
        <v>843435.10812999122</v>
      </c>
      <c r="I87" s="17">
        <v>126.1203976080123</v>
      </c>
      <c r="J87" s="35">
        <v>2122791.2879799991</v>
      </c>
      <c r="K87" s="150">
        <v>124.30687566999418</v>
      </c>
      <c r="L87" s="150">
        <v>127.3293078174129</v>
      </c>
      <c r="M87" s="226">
        <v>127.56309297827511</v>
      </c>
      <c r="N87" s="227">
        <v>137.87727548661098</v>
      </c>
      <c r="R87" s="198"/>
    </row>
    <row r="88" spans="1:19" s="156" customFormat="1">
      <c r="B88" s="166"/>
      <c r="C88" s="166"/>
      <c r="D88" s="166"/>
      <c r="E88" s="166"/>
      <c r="F88" s="166"/>
      <c r="G88" s="169"/>
      <c r="H88" s="169"/>
      <c r="I88" s="170"/>
      <c r="J88" s="170"/>
      <c r="M88" s="171"/>
      <c r="R88" s="197"/>
    </row>
    <row r="89" spans="1:19" s="156" customFormat="1">
      <c r="B89" s="166"/>
      <c r="C89" s="166"/>
      <c r="D89" s="166"/>
      <c r="E89" s="166"/>
      <c r="F89" s="166"/>
      <c r="G89" s="170" t="s">
        <v>118</v>
      </c>
      <c r="H89" s="170"/>
      <c r="I89" s="170"/>
      <c r="J89" s="170"/>
      <c r="M89" s="171"/>
      <c r="R89" s="197"/>
    </row>
    <row r="90" spans="1:19" s="156" customFormat="1">
      <c r="B90" s="166"/>
      <c r="C90" s="166"/>
      <c r="D90" s="166"/>
      <c r="E90" s="166"/>
      <c r="F90" s="166"/>
      <c r="G90" s="170"/>
      <c r="H90" s="170"/>
      <c r="I90" s="170"/>
      <c r="J90" s="170"/>
      <c r="M90" s="171"/>
      <c r="R90" s="197"/>
    </row>
    <row r="91" spans="1:19" s="156" customFormat="1">
      <c r="B91" s="166"/>
      <c r="C91" s="166"/>
      <c r="D91" s="166"/>
      <c r="E91" s="166"/>
      <c r="F91" s="166"/>
      <c r="G91" s="170"/>
      <c r="H91" s="170"/>
      <c r="I91" s="170"/>
      <c r="J91" s="170"/>
      <c r="M91" s="171"/>
      <c r="R91" s="197"/>
    </row>
    <row r="92" spans="1:19" s="156" customFormat="1">
      <c r="B92" s="166"/>
      <c r="C92" s="166"/>
      <c r="D92" s="166"/>
      <c r="E92" s="166"/>
      <c r="F92" s="166"/>
      <c r="G92" s="170"/>
      <c r="H92" s="170"/>
      <c r="I92" s="170"/>
      <c r="J92" s="170"/>
      <c r="M92" s="171"/>
      <c r="R92" s="197"/>
    </row>
    <row r="93" spans="1:19" s="156" customFormat="1">
      <c r="G93" s="170"/>
      <c r="H93" s="170"/>
      <c r="I93" s="170"/>
      <c r="J93" s="170"/>
      <c r="M93" s="171"/>
      <c r="R93" s="197"/>
    </row>
    <row r="94" spans="1:19" s="156" customFormat="1">
      <c r="G94" s="170"/>
      <c r="H94" s="170"/>
      <c r="I94" s="170"/>
      <c r="J94" s="170"/>
      <c r="M94" s="171"/>
      <c r="R94" s="197"/>
    </row>
    <row r="95" spans="1:19" s="156" customFormat="1">
      <c r="G95" s="170"/>
      <c r="H95" s="170"/>
      <c r="I95" s="170"/>
      <c r="J95" s="170"/>
      <c r="M95" s="171"/>
      <c r="R95" s="197"/>
    </row>
    <row r="96" spans="1:19" s="156" customFormat="1">
      <c r="G96" s="170"/>
      <c r="H96" s="170"/>
      <c r="I96" s="170"/>
      <c r="J96" s="170"/>
      <c r="M96" s="171"/>
      <c r="R96" s="197"/>
    </row>
    <row r="97" spans="7:18" s="156" customFormat="1">
      <c r="G97" s="170"/>
      <c r="H97" s="170"/>
      <c r="I97" s="170"/>
      <c r="J97" s="170"/>
      <c r="M97" s="171"/>
      <c r="R97" s="197"/>
    </row>
    <row r="98" spans="7:18" s="156" customFormat="1">
      <c r="G98" s="170"/>
      <c r="H98" s="170"/>
      <c r="I98" s="170"/>
      <c r="J98" s="170"/>
      <c r="M98" s="171"/>
      <c r="R98" s="197"/>
    </row>
    <row r="99" spans="7:18" s="156" customFormat="1">
      <c r="G99" s="170"/>
      <c r="H99" s="170"/>
      <c r="I99" s="170"/>
      <c r="J99" s="170"/>
      <c r="M99" s="171"/>
      <c r="R99" s="197"/>
    </row>
    <row r="100" spans="7:18" s="156" customFormat="1">
      <c r="G100" s="170"/>
      <c r="H100" s="170"/>
      <c r="I100" s="170"/>
      <c r="J100" s="170"/>
      <c r="M100" s="171"/>
      <c r="R100" s="197"/>
    </row>
    <row r="101" spans="7:18" s="156" customFormat="1">
      <c r="G101" s="170"/>
      <c r="H101" s="170"/>
      <c r="I101" s="170"/>
      <c r="J101" s="170"/>
      <c r="M101" s="171"/>
      <c r="R101" s="197"/>
    </row>
    <row r="102" spans="7:18" s="156" customFormat="1">
      <c r="G102" s="170"/>
      <c r="H102" s="170"/>
      <c r="I102" s="170"/>
      <c r="J102" s="170"/>
      <c r="M102" s="171"/>
      <c r="R102" s="197"/>
    </row>
    <row r="103" spans="7:18" s="156" customFormat="1">
      <c r="G103" s="170"/>
      <c r="H103" s="170"/>
      <c r="I103" s="170"/>
      <c r="J103" s="170"/>
      <c r="M103" s="171"/>
      <c r="R103" s="197"/>
    </row>
    <row r="104" spans="7:18" s="156" customFormat="1">
      <c r="G104" s="170"/>
      <c r="H104" s="170"/>
      <c r="I104" s="170"/>
      <c r="J104" s="170"/>
      <c r="M104" s="171"/>
      <c r="R104" s="197"/>
    </row>
    <row r="105" spans="7:18" s="156" customFormat="1">
      <c r="G105" s="170"/>
      <c r="H105" s="170"/>
      <c r="I105" s="170"/>
      <c r="J105" s="170"/>
      <c r="M105" s="171"/>
      <c r="R105" s="197"/>
    </row>
    <row r="106" spans="7:18" s="156" customFormat="1">
      <c r="G106" s="170"/>
      <c r="H106" s="170"/>
      <c r="I106" s="170"/>
      <c r="J106" s="170"/>
      <c r="M106" s="171"/>
      <c r="R106" s="197"/>
    </row>
    <row r="107" spans="7:18" s="156" customFormat="1">
      <c r="G107" s="170"/>
      <c r="H107" s="170"/>
      <c r="I107" s="170"/>
      <c r="J107" s="170"/>
      <c r="M107" s="171"/>
      <c r="R107" s="197"/>
    </row>
    <row r="108" spans="7:18" s="156" customFormat="1">
      <c r="G108" s="170"/>
      <c r="H108" s="170"/>
      <c r="I108" s="170"/>
      <c r="J108" s="170"/>
      <c r="M108" s="171"/>
      <c r="R108" s="197"/>
    </row>
    <row r="109" spans="7:18" s="156" customFormat="1">
      <c r="G109" s="170"/>
      <c r="H109" s="170"/>
      <c r="I109" s="170"/>
      <c r="J109" s="170"/>
      <c r="M109" s="171"/>
      <c r="R109" s="197"/>
    </row>
    <row r="110" spans="7:18" s="156" customFormat="1">
      <c r="G110" s="170"/>
      <c r="H110" s="170"/>
      <c r="I110" s="170"/>
      <c r="J110" s="170"/>
      <c r="M110" s="171"/>
      <c r="R110" s="197"/>
    </row>
    <row r="111" spans="7:18" s="156" customFormat="1">
      <c r="G111" s="170"/>
      <c r="H111" s="170"/>
      <c r="I111" s="170"/>
      <c r="J111" s="170"/>
      <c r="M111" s="171"/>
      <c r="R111" s="197"/>
    </row>
    <row r="112" spans="7:18" s="156" customFormat="1">
      <c r="G112" s="170"/>
      <c r="H112" s="170"/>
      <c r="I112" s="170"/>
      <c r="J112" s="170"/>
      <c r="M112" s="171"/>
      <c r="R112" s="197"/>
    </row>
    <row r="113" spans="7:18" s="156" customFormat="1">
      <c r="G113" s="170"/>
      <c r="H113" s="170"/>
      <c r="I113" s="170"/>
      <c r="J113" s="170"/>
      <c r="M113" s="171"/>
      <c r="R113" s="197"/>
    </row>
    <row r="114" spans="7:18" s="156" customFormat="1">
      <c r="G114" s="170"/>
      <c r="H114" s="170"/>
      <c r="I114" s="170"/>
      <c r="J114" s="170"/>
      <c r="M114" s="171"/>
      <c r="R114" s="197"/>
    </row>
    <row r="115" spans="7:18" s="156" customFormat="1">
      <c r="G115" s="170"/>
      <c r="H115" s="170"/>
      <c r="I115" s="170"/>
      <c r="J115" s="170"/>
      <c r="M115" s="171"/>
      <c r="R115" s="197"/>
    </row>
  </sheetData>
  <mergeCells count="10">
    <mergeCell ref="E3:E4"/>
    <mergeCell ref="G3:H3"/>
    <mergeCell ref="I3:J3"/>
    <mergeCell ref="K3:N3"/>
    <mergeCell ref="A1:N1"/>
    <mergeCell ref="A3:A4"/>
    <mergeCell ref="B3:B4"/>
    <mergeCell ref="C3:C4"/>
    <mergeCell ref="D3:D4"/>
    <mergeCell ref="F3:F4"/>
  </mergeCells>
  <conditionalFormatting sqref="K6:N13">
    <cfRule type="cellIs" dxfId="7" priority="19" stopIfTrue="1" operator="lessThan">
      <formula>100</formula>
    </cfRule>
  </conditionalFormatting>
  <conditionalFormatting sqref="K14:N86">
    <cfRule type="cellIs" dxfId="6" priority="17" stopIfTrue="1" operator="lessThan">
      <formula>100</formula>
    </cfRule>
  </conditionalFormatting>
  <conditionalFormatting sqref="I6:I86">
    <cfRule type="cellIs" dxfId="5" priority="3" stopIfTrue="1" operator="lessThan">
      <formula>100</formula>
    </cfRule>
    <cfRule type="cellIs" dxfId="4" priority="13" stopIfTrue="1" operator="lessThan">
      <formula>100</formula>
    </cfRule>
  </conditionalFormatting>
  <conditionalFormatting sqref="G6:G86">
    <cfRule type="cellIs" dxfId="3" priority="5" stopIfTrue="1" operator="lessThan">
      <formula>100</formula>
    </cfRule>
  </conditionalFormatting>
  <conditionalFormatting sqref="H6:H86">
    <cfRule type="cellIs" dxfId="2" priority="4" stopIfTrue="1" operator="lessThan">
      <formula>0</formula>
    </cfRule>
  </conditionalFormatting>
  <conditionalFormatting sqref="J6:J86">
    <cfRule type="cellIs" dxfId="1" priority="2" stopIfTrue="1" operator="lessThan">
      <formula>0</formula>
    </cfRule>
  </conditionalFormatting>
  <conditionalFormatting sqref="F6:F86">
    <cfRule type="cellIs" dxfId="0" priority="1" stopIfTrue="1" operator="lessThan">
      <formula>30</formula>
    </cfRule>
  </conditionalFormatting>
  <printOptions horizontalCentered="1"/>
  <pageMargins left="0" right="0" top="0" bottom="0" header="0" footer="0"/>
  <pageSetup paperSize="9" scale="44" fitToHeight="2" orientation="landscape" r:id="rId1"/>
  <headerFooter alignWithMargins="0"/>
  <rowBreaks count="1" manualBreakCount="1">
    <brk id="4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1">
    <pageSetUpPr fitToPage="1"/>
  </sheetPr>
  <dimension ref="A1:EA118"/>
  <sheetViews>
    <sheetView showZeros="0" zoomScale="70" zoomScaleNormal="70" zoomScaleSheetLayoutView="100" workbookViewId="0">
      <pane ySplit="4" topLeftCell="A5" activePane="bottomLeft" state="frozen"/>
      <selection pane="bottomLeft" activeCell="E15" sqref="E15"/>
    </sheetView>
  </sheetViews>
  <sheetFormatPr defaultRowHeight="18.75"/>
  <cols>
    <col min="1" max="1" width="6.28515625" style="7" customWidth="1"/>
    <col min="2" max="2" width="35.85546875" style="7" customWidth="1"/>
    <col min="3" max="4" width="17.140625" style="7" customWidth="1"/>
    <col min="5" max="6" width="17.7109375" style="7" customWidth="1"/>
    <col min="7" max="7" width="13.42578125" style="7" customWidth="1"/>
    <col min="8" max="8" width="16.85546875" style="7" customWidth="1"/>
    <col min="9" max="9" width="12.5703125" style="7" customWidth="1"/>
    <col min="10" max="10" width="20.85546875" style="87" hidden="1" customWidth="1"/>
    <col min="11" max="11" width="12.28515625" style="88" hidden="1" customWidth="1"/>
    <col min="12" max="12" width="15.28515625" style="7" customWidth="1"/>
    <col min="13" max="14" width="12.28515625" style="7" customWidth="1"/>
    <col min="15" max="16384" width="9.140625" style="7"/>
  </cols>
  <sheetData>
    <row r="1" spans="1:13" s="10" customFormat="1" ht="44.25" customHeight="1">
      <c r="A1" s="285" t="s">
        <v>145</v>
      </c>
      <c r="B1" s="285"/>
      <c r="C1" s="285"/>
      <c r="D1" s="285"/>
      <c r="E1" s="285"/>
      <c r="F1" s="285"/>
      <c r="G1" s="285"/>
      <c r="H1" s="285"/>
      <c r="J1" s="87"/>
      <c r="K1" s="88"/>
    </row>
    <row r="2" spans="1:13" s="1" customFormat="1" ht="21.75" customHeight="1" thickBot="1">
      <c r="A2" s="8"/>
      <c r="B2" s="8"/>
      <c r="C2" s="8"/>
      <c r="D2" s="8"/>
      <c r="E2" s="8"/>
      <c r="F2" s="8"/>
      <c r="G2" s="8"/>
      <c r="H2" s="174" t="s">
        <v>3</v>
      </c>
      <c r="J2" s="87"/>
      <c r="K2" s="88"/>
    </row>
    <row r="3" spans="1:13" s="2" customFormat="1" ht="48" customHeight="1">
      <c r="A3" s="283" t="s">
        <v>0</v>
      </c>
      <c r="B3" s="281" t="s">
        <v>113</v>
      </c>
      <c r="C3" s="286" t="s">
        <v>128</v>
      </c>
      <c r="D3" s="270" t="s">
        <v>141</v>
      </c>
      <c r="E3" s="270" t="s">
        <v>114</v>
      </c>
      <c r="F3" s="270" t="s">
        <v>129</v>
      </c>
      <c r="G3" s="270" t="s">
        <v>142</v>
      </c>
      <c r="H3" s="288"/>
      <c r="J3" s="90"/>
      <c r="K3" s="89"/>
    </row>
    <row r="4" spans="1:13" s="2" customFormat="1" ht="30" customHeight="1" thickBot="1">
      <c r="A4" s="284"/>
      <c r="B4" s="282"/>
      <c r="C4" s="287"/>
      <c r="D4" s="271"/>
      <c r="E4" s="271"/>
      <c r="F4" s="271"/>
      <c r="G4" s="12" t="s">
        <v>2</v>
      </c>
      <c r="H4" s="91" t="s">
        <v>10</v>
      </c>
      <c r="J4" s="92" t="s">
        <v>115</v>
      </c>
      <c r="K4" s="92" t="s">
        <v>116</v>
      </c>
      <c r="L4" s="93"/>
      <c r="M4" s="93"/>
    </row>
    <row r="5" spans="1:13" s="3" customFormat="1" ht="25.15" customHeight="1" thickBot="1">
      <c r="A5" s="19">
        <v>1</v>
      </c>
      <c r="B5" s="94" t="s">
        <v>1</v>
      </c>
      <c r="C5" s="95"/>
      <c r="D5" s="199"/>
      <c r="E5" s="96"/>
      <c r="F5" s="96"/>
      <c r="G5" s="209"/>
      <c r="H5" s="210"/>
      <c r="I5" s="11"/>
      <c r="J5" s="97">
        <v>2369.1</v>
      </c>
      <c r="K5" s="98"/>
      <c r="L5" s="99"/>
      <c r="M5" s="99"/>
    </row>
    <row r="6" spans="1:13" s="3" customFormat="1" ht="24.95" customHeight="1">
      <c r="A6" s="20">
        <v>2</v>
      </c>
      <c r="B6" s="100" t="s">
        <v>11</v>
      </c>
      <c r="C6" s="101">
        <v>32693.9</v>
      </c>
      <c r="D6" s="200">
        <v>10898</v>
      </c>
      <c r="E6" s="102">
        <v>10898</v>
      </c>
      <c r="F6" s="103">
        <f t="shared" ref="F6:F13" si="0">E6/C6*100</f>
        <v>33.333435289151794</v>
      </c>
      <c r="G6" s="103">
        <f t="shared" ref="G6:G13" si="1">E6/D6*100</f>
        <v>100</v>
      </c>
      <c r="H6" s="104">
        <f t="shared" ref="H6:H37" si="2">E6-D6</f>
        <v>0</v>
      </c>
      <c r="I6" s="11"/>
      <c r="J6" s="97"/>
      <c r="K6" s="98">
        <v>38385</v>
      </c>
      <c r="L6" s="99"/>
      <c r="M6" s="99"/>
    </row>
    <row r="7" spans="1:13" s="4" customFormat="1" ht="24.95" customHeight="1">
      <c r="A7" s="21">
        <v>3</v>
      </c>
      <c r="B7" s="105" t="s">
        <v>12</v>
      </c>
      <c r="C7" s="106">
        <v>2080</v>
      </c>
      <c r="D7" s="200">
        <v>693.2</v>
      </c>
      <c r="E7" s="102">
        <v>693.2</v>
      </c>
      <c r="F7" s="103">
        <f t="shared" si="0"/>
        <v>33.32692307692308</v>
      </c>
      <c r="G7" s="103">
        <f t="shared" si="1"/>
        <v>100</v>
      </c>
      <c r="H7" s="104">
        <f t="shared" si="2"/>
        <v>0</v>
      </c>
      <c r="I7" s="108"/>
      <c r="J7" s="97">
        <v>139.80000000000001</v>
      </c>
      <c r="K7" s="98"/>
      <c r="L7" s="109"/>
      <c r="M7" s="109"/>
    </row>
    <row r="8" spans="1:13" s="3" customFormat="1" ht="24.95" customHeight="1">
      <c r="A8" s="21">
        <v>4</v>
      </c>
      <c r="B8" s="105" t="s">
        <v>13</v>
      </c>
      <c r="C8" s="106">
        <v>6478.8</v>
      </c>
      <c r="D8" s="200">
        <v>2159.6</v>
      </c>
      <c r="E8" s="102">
        <v>2159.6</v>
      </c>
      <c r="F8" s="103">
        <f t="shared" si="0"/>
        <v>33.333333333333329</v>
      </c>
      <c r="G8" s="103">
        <f t="shared" si="1"/>
        <v>100</v>
      </c>
      <c r="H8" s="104">
        <f t="shared" si="2"/>
        <v>0</v>
      </c>
      <c r="I8" s="11"/>
      <c r="J8" s="97">
        <v>2575.8000000000002</v>
      </c>
      <c r="K8" s="98"/>
      <c r="L8" s="99"/>
      <c r="M8" s="99"/>
    </row>
    <row r="9" spans="1:13" s="3" customFormat="1" ht="24.95" customHeight="1">
      <c r="A9" s="21">
        <v>5</v>
      </c>
      <c r="B9" s="110" t="s">
        <v>14</v>
      </c>
      <c r="C9" s="106">
        <v>22399.5</v>
      </c>
      <c r="D9" s="200">
        <v>7466.4</v>
      </c>
      <c r="E9" s="102">
        <v>7466.4</v>
      </c>
      <c r="F9" s="103">
        <f t="shared" si="0"/>
        <v>33.332886894796758</v>
      </c>
      <c r="G9" s="103">
        <f t="shared" si="1"/>
        <v>100</v>
      </c>
      <c r="H9" s="104">
        <f t="shared" si="2"/>
        <v>0</v>
      </c>
      <c r="I9" s="11"/>
      <c r="J9" s="97"/>
      <c r="K9" s="98">
        <v>220.2</v>
      </c>
      <c r="L9" s="99"/>
      <c r="M9" s="99"/>
    </row>
    <row r="10" spans="1:13" s="3" customFormat="1" ht="24.95" customHeight="1">
      <c r="A10" s="21">
        <v>6</v>
      </c>
      <c r="B10" s="110" t="s">
        <v>15</v>
      </c>
      <c r="C10" s="106">
        <v>5949.3</v>
      </c>
      <c r="D10" s="200">
        <v>1983.2</v>
      </c>
      <c r="E10" s="102">
        <v>1983.2</v>
      </c>
      <c r="F10" s="103">
        <f t="shared" si="0"/>
        <v>33.335014203351655</v>
      </c>
      <c r="G10" s="103">
        <f t="shared" si="1"/>
        <v>100</v>
      </c>
      <c r="H10" s="104">
        <f t="shared" si="2"/>
        <v>0</v>
      </c>
      <c r="I10" s="11"/>
      <c r="J10" s="97">
        <v>1090.7</v>
      </c>
      <c r="K10" s="98"/>
      <c r="L10" s="99"/>
      <c r="M10" s="99"/>
    </row>
    <row r="11" spans="1:13" s="3" customFormat="1" ht="24.95" customHeight="1">
      <c r="A11" s="21">
        <v>7</v>
      </c>
      <c r="B11" s="105" t="s">
        <v>16</v>
      </c>
      <c r="C11" s="106">
        <v>22038.3</v>
      </c>
      <c r="D11" s="200">
        <v>7346</v>
      </c>
      <c r="E11" s="102">
        <v>7346</v>
      </c>
      <c r="F11" s="103">
        <f t="shared" si="0"/>
        <v>33.332879577825878</v>
      </c>
      <c r="G11" s="103">
        <f t="shared" si="1"/>
        <v>100</v>
      </c>
      <c r="H11" s="104">
        <f t="shared" si="2"/>
        <v>0</v>
      </c>
      <c r="I11" s="11"/>
      <c r="J11" s="97"/>
      <c r="K11" s="98"/>
      <c r="L11" s="99"/>
      <c r="M11" s="99"/>
    </row>
    <row r="12" spans="1:13" s="3" customFormat="1" ht="24.95" customHeight="1">
      <c r="A12" s="21">
        <v>8</v>
      </c>
      <c r="B12" s="105" t="s">
        <v>17</v>
      </c>
      <c r="C12" s="106">
        <v>37040.1</v>
      </c>
      <c r="D12" s="200">
        <v>12346.8</v>
      </c>
      <c r="E12" s="102">
        <v>12346.8</v>
      </c>
      <c r="F12" s="103">
        <f t="shared" si="0"/>
        <v>33.333603311006179</v>
      </c>
      <c r="G12" s="103">
        <f t="shared" si="1"/>
        <v>100</v>
      </c>
      <c r="H12" s="104">
        <f t="shared" si="2"/>
        <v>0</v>
      </c>
      <c r="I12" s="11"/>
      <c r="J12" s="97"/>
      <c r="K12" s="98">
        <v>288.5</v>
      </c>
      <c r="L12" s="99"/>
      <c r="M12" s="99"/>
    </row>
    <row r="13" spans="1:13" s="3" customFormat="1" ht="24.95" customHeight="1">
      <c r="A13" s="21">
        <v>9</v>
      </c>
      <c r="B13" s="110" t="s">
        <v>18</v>
      </c>
      <c r="C13" s="106">
        <v>16641.599999999999</v>
      </c>
      <c r="D13" s="200">
        <v>5547.2</v>
      </c>
      <c r="E13" s="102">
        <v>5547.2</v>
      </c>
      <c r="F13" s="103">
        <f t="shared" si="0"/>
        <v>33.333333333333336</v>
      </c>
      <c r="G13" s="103">
        <f t="shared" si="1"/>
        <v>100</v>
      </c>
      <c r="H13" s="104">
        <f t="shared" si="2"/>
        <v>0</v>
      </c>
      <c r="I13" s="11"/>
      <c r="J13" s="97"/>
      <c r="K13" s="98">
        <v>108.2</v>
      </c>
      <c r="L13" s="99"/>
      <c r="M13" s="99"/>
    </row>
    <row r="14" spans="1:13" s="3" customFormat="1" ht="24.95" customHeight="1">
      <c r="A14" s="21">
        <v>10</v>
      </c>
      <c r="B14" s="110" t="s">
        <v>19</v>
      </c>
      <c r="C14" s="106"/>
      <c r="D14" s="200">
        <v>0</v>
      </c>
      <c r="E14" s="102">
        <v>0</v>
      </c>
      <c r="F14" s="103"/>
      <c r="G14" s="107"/>
      <c r="H14" s="104">
        <f t="shared" si="2"/>
        <v>0</v>
      </c>
      <c r="I14" s="11"/>
      <c r="J14" s="97">
        <v>979.9</v>
      </c>
      <c r="K14" s="98"/>
      <c r="L14" s="99"/>
      <c r="M14" s="99"/>
    </row>
    <row r="15" spans="1:13" s="3" customFormat="1" ht="24.95" customHeight="1">
      <c r="A15" s="21">
        <v>11</v>
      </c>
      <c r="B15" s="105" t="s">
        <v>20</v>
      </c>
      <c r="C15" s="106"/>
      <c r="D15" s="200">
        <v>0</v>
      </c>
      <c r="E15" s="102">
        <v>0</v>
      </c>
      <c r="F15" s="103"/>
      <c r="G15" s="107"/>
      <c r="H15" s="104">
        <f t="shared" si="2"/>
        <v>0</v>
      </c>
      <c r="I15" s="11"/>
      <c r="J15" s="97">
        <v>204.5</v>
      </c>
      <c r="K15" s="98"/>
      <c r="L15" s="99"/>
      <c r="M15" s="99"/>
    </row>
    <row r="16" spans="1:13" s="3" customFormat="1" ht="24.95" customHeight="1">
      <c r="A16" s="21">
        <v>12</v>
      </c>
      <c r="B16" s="105" t="s">
        <v>21</v>
      </c>
      <c r="C16" s="106"/>
      <c r="D16" s="200">
        <v>0</v>
      </c>
      <c r="E16" s="102">
        <v>0</v>
      </c>
      <c r="F16" s="103"/>
      <c r="G16" s="107"/>
      <c r="H16" s="104">
        <f t="shared" si="2"/>
        <v>0</v>
      </c>
      <c r="I16" s="11"/>
      <c r="J16" s="97">
        <v>2169.3000000000002</v>
      </c>
      <c r="K16" s="98"/>
      <c r="L16" s="99"/>
      <c r="M16" s="99"/>
    </row>
    <row r="17" spans="1:13" s="3" customFormat="1" ht="24.95" customHeight="1">
      <c r="A17" s="21">
        <v>13</v>
      </c>
      <c r="B17" s="110" t="s">
        <v>22</v>
      </c>
      <c r="C17" s="106">
        <v>9099.9</v>
      </c>
      <c r="D17" s="200">
        <v>3033.2</v>
      </c>
      <c r="E17" s="102">
        <v>3033.2</v>
      </c>
      <c r="F17" s="103">
        <f>E17/C17*100</f>
        <v>33.332234420158464</v>
      </c>
      <c r="G17" s="107">
        <f>E17/D17*100</f>
        <v>100</v>
      </c>
      <c r="H17" s="104">
        <f t="shared" si="2"/>
        <v>0</v>
      </c>
      <c r="I17" s="11"/>
      <c r="J17" s="97">
        <v>715.7</v>
      </c>
      <c r="K17" s="98"/>
      <c r="L17" s="99"/>
      <c r="M17" s="99"/>
    </row>
    <row r="18" spans="1:13" s="3" customFormat="1" ht="24.95" customHeight="1">
      <c r="A18" s="21">
        <v>14</v>
      </c>
      <c r="B18" s="110" t="s">
        <v>23</v>
      </c>
      <c r="C18" s="106">
        <v>5559.5</v>
      </c>
      <c r="D18" s="200">
        <v>1853.2</v>
      </c>
      <c r="E18" s="102">
        <v>1853.2</v>
      </c>
      <c r="F18" s="103">
        <f>E18/C18*100</f>
        <v>33.333932907635578</v>
      </c>
      <c r="G18" s="107">
        <f>E18/D18*100</f>
        <v>100</v>
      </c>
      <c r="H18" s="104">
        <f t="shared" si="2"/>
        <v>0</v>
      </c>
      <c r="I18" s="11"/>
      <c r="J18" s="97">
        <v>6106.3</v>
      </c>
      <c r="K18" s="98"/>
      <c r="L18" s="99"/>
      <c r="M18" s="99"/>
    </row>
    <row r="19" spans="1:13" s="3" customFormat="1" ht="24.95" customHeight="1">
      <c r="A19" s="21">
        <v>15</v>
      </c>
      <c r="B19" s="105" t="s">
        <v>24</v>
      </c>
      <c r="C19" s="106">
        <v>5764</v>
      </c>
      <c r="D19" s="200">
        <v>1921.2</v>
      </c>
      <c r="E19" s="102">
        <v>1921.2</v>
      </c>
      <c r="F19" s="103">
        <f>E19/C19*100</f>
        <v>33.331020124913259</v>
      </c>
      <c r="G19" s="107">
        <f>E19/D19*100</f>
        <v>100</v>
      </c>
      <c r="H19" s="104">
        <f t="shared" si="2"/>
        <v>0</v>
      </c>
      <c r="I19" s="11"/>
      <c r="J19" s="97">
        <v>1396</v>
      </c>
      <c r="K19" s="98"/>
      <c r="L19" s="99"/>
      <c r="M19" s="99"/>
    </row>
    <row r="20" spans="1:13" s="3" customFormat="1" ht="24.95" customHeight="1">
      <c r="A20" s="21">
        <v>16</v>
      </c>
      <c r="B20" s="105" t="s">
        <v>25</v>
      </c>
      <c r="C20" s="106"/>
      <c r="D20" s="200">
        <v>0</v>
      </c>
      <c r="E20" s="102">
        <v>0</v>
      </c>
      <c r="F20" s="103"/>
      <c r="G20" s="107"/>
      <c r="H20" s="104">
        <f t="shared" si="2"/>
        <v>0</v>
      </c>
      <c r="I20" s="11"/>
      <c r="J20" s="97">
        <v>5358.9</v>
      </c>
      <c r="K20" s="98"/>
      <c r="L20" s="99"/>
      <c r="M20" s="99"/>
    </row>
    <row r="21" spans="1:13" s="3" customFormat="1" ht="24.95" customHeight="1">
      <c r="A21" s="21">
        <v>17</v>
      </c>
      <c r="B21" s="110" t="s">
        <v>26</v>
      </c>
      <c r="C21" s="106">
        <v>12149</v>
      </c>
      <c r="D21" s="200">
        <v>4049.6</v>
      </c>
      <c r="E21" s="102">
        <v>4049.6</v>
      </c>
      <c r="F21" s="103">
        <f>E21/C21*100</f>
        <v>33.332784591324391</v>
      </c>
      <c r="G21" s="107">
        <f>E21/D21*100</f>
        <v>100</v>
      </c>
      <c r="H21" s="104">
        <f t="shared" si="2"/>
        <v>0</v>
      </c>
      <c r="I21" s="11"/>
      <c r="J21" s="97">
        <v>1702.5</v>
      </c>
      <c r="K21" s="98"/>
      <c r="L21" s="99"/>
      <c r="M21" s="99"/>
    </row>
    <row r="22" spans="1:13" s="3" customFormat="1" ht="24.95" customHeight="1">
      <c r="A22" s="21">
        <v>18</v>
      </c>
      <c r="B22" s="105" t="s">
        <v>27</v>
      </c>
      <c r="C22" s="106">
        <v>36796.199999999997</v>
      </c>
      <c r="D22" s="200">
        <v>12265.6</v>
      </c>
      <c r="E22" s="102">
        <v>12265.6</v>
      </c>
      <c r="F22" s="103">
        <f>E22/C22*100</f>
        <v>33.333876867720043</v>
      </c>
      <c r="G22" s="107">
        <f>E22/D22*100</f>
        <v>100</v>
      </c>
      <c r="H22" s="104">
        <f t="shared" si="2"/>
        <v>0</v>
      </c>
      <c r="I22" s="11"/>
      <c r="J22" s="97">
        <v>885.9</v>
      </c>
      <c r="K22" s="98"/>
      <c r="L22" s="99"/>
      <c r="M22" s="99"/>
    </row>
    <row r="23" spans="1:13" s="3" customFormat="1" ht="24.95" customHeight="1">
      <c r="A23" s="21">
        <v>19</v>
      </c>
      <c r="B23" s="110" t="s">
        <v>28</v>
      </c>
      <c r="C23" s="106"/>
      <c r="D23" s="200">
        <v>0</v>
      </c>
      <c r="E23" s="102">
        <v>0</v>
      </c>
      <c r="F23" s="103"/>
      <c r="G23" s="107"/>
      <c r="H23" s="104">
        <f t="shared" si="2"/>
        <v>0</v>
      </c>
      <c r="I23" s="11"/>
      <c r="J23" s="97">
        <v>2438.1999999999998</v>
      </c>
      <c r="K23" s="98"/>
      <c r="L23" s="99"/>
      <c r="M23" s="99"/>
    </row>
    <row r="24" spans="1:13" s="3" customFormat="1" ht="24.95" customHeight="1">
      <c r="A24" s="21">
        <v>20</v>
      </c>
      <c r="B24" s="110" t="s">
        <v>29</v>
      </c>
      <c r="C24" s="106">
        <v>12186.5</v>
      </c>
      <c r="D24" s="200">
        <v>4062</v>
      </c>
      <c r="E24" s="102">
        <v>4062</v>
      </c>
      <c r="F24" s="103">
        <f>E24/C24*100</f>
        <v>33.331965699749723</v>
      </c>
      <c r="G24" s="107">
        <f>E24/D24*100</f>
        <v>100</v>
      </c>
      <c r="H24" s="104">
        <f t="shared" si="2"/>
        <v>0</v>
      </c>
      <c r="I24" s="11"/>
      <c r="J24" s="97">
        <v>1324.9</v>
      </c>
      <c r="K24" s="98"/>
      <c r="L24" s="99"/>
      <c r="M24" s="99"/>
    </row>
    <row r="25" spans="1:13" s="3" customFormat="1" ht="24.95" customHeight="1">
      <c r="A25" s="21">
        <v>21</v>
      </c>
      <c r="B25" s="105" t="s">
        <v>30</v>
      </c>
      <c r="C25" s="106"/>
      <c r="D25" s="200">
        <v>0</v>
      </c>
      <c r="E25" s="102">
        <v>0</v>
      </c>
      <c r="F25" s="103"/>
      <c r="G25" s="107"/>
      <c r="H25" s="104">
        <f t="shared" si="2"/>
        <v>0</v>
      </c>
      <c r="I25" s="11"/>
      <c r="J25" s="97">
        <v>585.29999999999995</v>
      </c>
      <c r="K25" s="98"/>
      <c r="L25" s="99"/>
      <c r="M25" s="99"/>
    </row>
    <row r="26" spans="1:13" s="3" customFormat="1" ht="24.95" customHeight="1">
      <c r="A26" s="21">
        <v>22</v>
      </c>
      <c r="B26" s="110" t="s">
        <v>31</v>
      </c>
      <c r="C26" s="106"/>
      <c r="D26" s="200">
        <v>0</v>
      </c>
      <c r="E26" s="102">
        <v>0</v>
      </c>
      <c r="F26" s="103"/>
      <c r="G26" s="107"/>
      <c r="H26" s="104">
        <f t="shared" si="2"/>
        <v>0</v>
      </c>
      <c r="I26" s="11"/>
      <c r="J26" s="97"/>
      <c r="K26" s="98"/>
      <c r="L26" s="99"/>
      <c r="M26" s="99"/>
    </row>
    <row r="27" spans="1:13" s="3" customFormat="1" ht="24.95" customHeight="1">
      <c r="A27" s="21">
        <v>23</v>
      </c>
      <c r="B27" s="110" t="s">
        <v>32</v>
      </c>
      <c r="C27" s="106">
        <v>14808.8</v>
      </c>
      <c r="D27" s="200">
        <v>4936.3999999999996</v>
      </c>
      <c r="E27" s="102">
        <v>4936.3999999999996</v>
      </c>
      <c r="F27" s="103">
        <f>E27/C27*100</f>
        <v>33.334233698881746</v>
      </c>
      <c r="G27" s="107">
        <f>E27/D27*100</f>
        <v>100</v>
      </c>
      <c r="H27" s="104">
        <f t="shared" si="2"/>
        <v>0</v>
      </c>
      <c r="I27" s="11"/>
      <c r="J27" s="97">
        <v>1177</v>
      </c>
      <c r="K27" s="98"/>
      <c r="L27" s="99"/>
      <c r="M27" s="99"/>
    </row>
    <row r="28" spans="1:13" s="3" customFormat="1" ht="24.95" customHeight="1">
      <c r="A28" s="21">
        <v>24</v>
      </c>
      <c r="B28" s="105" t="s">
        <v>33</v>
      </c>
      <c r="C28" s="106"/>
      <c r="D28" s="200">
        <v>0</v>
      </c>
      <c r="E28" s="102">
        <v>0</v>
      </c>
      <c r="F28" s="103"/>
      <c r="G28" s="107"/>
      <c r="H28" s="104">
        <f t="shared" si="2"/>
        <v>0</v>
      </c>
      <c r="I28" s="11"/>
      <c r="J28" s="97">
        <v>1122.9000000000001</v>
      </c>
      <c r="K28" s="98"/>
      <c r="L28" s="99"/>
      <c r="M28" s="99"/>
    </row>
    <row r="29" spans="1:13" s="3" customFormat="1" ht="24.95" customHeight="1">
      <c r="A29" s="21">
        <v>25</v>
      </c>
      <c r="B29" s="105" t="s">
        <v>34</v>
      </c>
      <c r="C29" s="106">
        <v>12480.3</v>
      </c>
      <c r="D29" s="200">
        <v>4160</v>
      </c>
      <c r="E29" s="102">
        <v>4160</v>
      </c>
      <c r="F29" s="103">
        <f>E29/C29*100</f>
        <v>33.332532070543181</v>
      </c>
      <c r="G29" s="107">
        <f>E29/D29*100</f>
        <v>100</v>
      </c>
      <c r="H29" s="104">
        <f t="shared" si="2"/>
        <v>0</v>
      </c>
      <c r="I29" s="11"/>
      <c r="J29" s="97">
        <v>1840.2</v>
      </c>
      <c r="K29" s="98"/>
      <c r="L29" s="99"/>
      <c r="M29" s="99"/>
    </row>
    <row r="30" spans="1:13" s="3" customFormat="1" ht="24.95" customHeight="1">
      <c r="A30" s="21">
        <v>26</v>
      </c>
      <c r="B30" s="110" t="s">
        <v>35</v>
      </c>
      <c r="C30" s="106">
        <v>18985.5</v>
      </c>
      <c r="D30" s="200">
        <v>6328.4</v>
      </c>
      <c r="E30" s="102">
        <v>6328.4</v>
      </c>
      <c r="F30" s="103">
        <f>E30/C30*100</f>
        <v>33.332806615575045</v>
      </c>
      <c r="G30" s="107">
        <f>E30/D30*100</f>
        <v>100</v>
      </c>
      <c r="H30" s="104">
        <f t="shared" si="2"/>
        <v>0</v>
      </c>
      <c r="I30" s="11"/>
      <c r="J30" s="97">
        <v>129.1</v>
      </c>
      <c r="K30" s="98"/>
      <c r="L30" s="99"/>
      <c r="M30" s="99"/>
    </row>
    <row r="31" spans="1:13" s="3" customFormat="1" ht="24.95" customHeight="1">
      <c r="A31" s="21">
        <v>27</v>
      </c>
      <c r="B31" s="111" t="s">
        <v>36</v>
      </c>
      <c r="C31" s="106"/>
      <c r="D31" s="200">
        <v>0</v>
      </c>
      <c r="E31" s="102">
        <v>0</v>
      </c>
      <c r="F31" s="103"/>
      <c r="G31" s="107"/>
      <c r="H31" s="104">
        <f t="shared" si="2"/>
        <v>0</v>
      </c>
      <c r="I31" s="11"/>
      <c r="J31" s="97">
        <v>4338.2</v>
      </c>
      <c r="K31" s="98"/>
      <c r="L31" s="99"/>
      <c r="M31" s="99"/>
    </row>
    <row r="32" spans="1:13" s="3" customFormat="1" ht="24.95" customHeight="1">
      <c r="A32" s="21">
        <v>28</v>
      </c>
      <c r="B32" s="105" t="s">
        <v>37</v>
      </c>
      <c r="C32" s="106"/>
      <c r="D32" s="200">
        <v>0</v>
      </c>
      <c r="E32" s="102">
        <v>0</v>
      </c>
      <c r="F32" s="103"/>
      <c r="G32" s="107"/>
      <c r="H32" s="104">
        <f t="shared" si="2"/>
        <v>0</v>
      </c>
      <c r="I32" s="11"/>
      <c r="J32" s="97"/>
      <c r="K32" s="98">
        <v>1484.4</v>
      </c>
      <c r="L32" s="99"/>
      <c r="M32" s="99"/>
    </row>
    <row r="33" spans="1:13" s="3" customFormat="1" ht="24.95" customHeight="1">
      <c r="A33" s="21">
        <v>29</v>
      </c>
      <c r="B33" s="105" t="s">
        <v>38</v>
      </c>
      <c r="C33" s="106">
        <v>24237.200000000001</v>
      </c>
      <c r="D33" s="200">
        <v>8079.2</v>
      </c>
      <c r="E33" s="102">
        <v>8079.2</v>
      </c>
      <c r="F33" s="103">
        <f>E33/C33*100</f>
        <v>33.333883451883878</v>
      </c>
      <c r="G33" s="107">
        <f>E33/D33*100</f>
        <v>100</v>
      </c>
      <c r="H33" s="104">
        <f t="shared" si="2"/>
        <v>0</v>
      </c>
      <c r="I33" s="11"/>
      <c r="J33" s="97">
        <v>3714.4</v>
      </c>
      <c r="K33" s="98"/>
      <c r="L33" s="99"/>
      <c r="M33" s="99"/>
    </row>
    <row r="34" spans="1:13" s="3" customFormat="1" ht="24.95" customHeight="1">
      <c r="A34" s="21">
        <v>30</v>
      </c>
      <c r="B34" s="105" t="s">
        <v>39</v>
      </c>
      <c r="C34" s="106">
        <v>18011.2</v>
      </c>
      <c r="D34" s="200">
        <v>6003.6</v>
      </c>
      <c r="E34" s="102">
        <v>6003.6</v>
      </c>
      <c r="F34" s="103">
        <f>E34/C34*100</f>
        <v>33.332593053211333</v>
      </c>
      <c r="G34" s="107">
        <f>E34/D34*100</f>
        <v>100</v>
      </c>
      <c r="H34" s="104">
        <f t="shared" si="2"/>
        <v>0</v>
      </c>
      <c r="I34" s="11"/>
      <c r="J34" s="97"/>
      <c r="K34" s="98"/>
      <c r="L34" s="99"/>
      <c r="M34" s="99"/>
    </row>
    <row r="35" spans="1:13" s="3" customFormat="1" ht="24.95" customHeight="1">
      <c r="A35" s="21">
        <v>31</v>
      </c>
      <c r="B35" s="112" t="s">
        <v>40</v>
      </c>
      <c r="C35" s="106"/>
      <c r="D35" s="200">
        <v>0</v>
      </c>
      <c r="E35" s="102">
        <v>0</v>
      </c>
      <c r="F35" s="103"/>
      <c r="G35" s="107"/>
      <c r="H35" s="104">
        <f t="shared" si="2"/>
        <v>0</v>
      </c>
      <c r="I35" s="11"/>
      <c r="J35" s="97">
        <v>354.5</v>
      </c>
      <c r="K35" s="98"/>
      <c r="L35" s="99"/>
      <c r="M35" s="99"/>
    </row>
    <row r="36" spans="1:13" s="3" customFormat="1" ht="24.95" customHeight="1">
      <c r="A36" s="21">
        <v>32</v>
      </c>
      <c r="B36" s="112" t="s">
        <v>41</v>
      </c>
      <c r="C36" s="106">
        <v>11791.4</v>
      </c>
      <c r="D36" s="200">
        <v>3930.4</v>
      </c>
      <c r="E36" s="102">
        <v>3930.4</v>
      </c>
      <c r="F36" s="103">
        <f>E36/C36*100</f>
        <v>33.332767949522534</v>
      </c>
      <c r="G36" s="107">
        <f>E36/D36*100</f>
        <v>100</v>
      </c>
      <c r="H36" s="104">
        <f t="shared" si="2"/>
        <v>0</v>
      </c>
      <c r="I36" s="11"/>
      <c r="J36" s="97">
        <v>381.4</v>
      </c>
      <c r="K36" s="98"/>
      <c r="L36" s="99"/>
      <c r="M36" s="99"/>
    </row>
    <row r="37" spans="1:13" s="3" customFormat="1" ht="24.95" customHeight="1">
      <c r="A37" s="21">
        <v>33</v>
      </c>
      <c r="B37" s="112" t="s">
        <v>42</v>
      </c>
      <c r="C37" s="106">
        <v>5731.5</v>
      </c>
      <c r="D37" s="200">
        <v>1910.4</v>
      </c>
      <c r="E37" s="102">
        <v>1910.4</v>
      </c>
      <c r="F37" s="103">
        <f>E37/C37*100</f>
        <v>33.331588589374512</v>
      </c>
      <c r="G37" s="107">
        <f>E37/D37*100</f>
        <v>100</v>
      </c>
      <c r="H37" s="104">
        <f t="shared" si="2"/>
        <v>0</v>
      </c>
      <c r="I37" s="11"/>
      <c r="J37" s="97">
        <v>268.8</v>
      </c>
      <c r="K37" s="98"/>
      <c r="L37" s="99"/>
      <c r="M37" s="99"/>
    </row>
    <row r="38" spans="1:13" s="3" customFormat="1" ht="24.95" customHeight="1">
      <c r="A38" s="21">
        <v>34</v>
      </c>
      <c r="B38" s="112" t="s">
        <v>43</v>
      </c>
      <c r="C38" s="106"/>
      <c r="D38" s="200">
        <v>0</v>
      </c>
      <c r="E38" s="102">
        <v>0</v>
      </c>
      <c r="F38" s="103"/>
      <c r="G38" s="107"/>
      <c r="H38" s="104">
        <f t="shared" ref="H38:H69" si="3">E38-D38</f>
        <v>0</v>
      </c>
      <c r="I38" s="11"/>
      <c r="J38" s="97">
        <v>506.3</v>
      </c>
      <c r="K38" s="98"/>
      <c r="L38" s="99"/>
      <c r="M38" s="99"/>
    </row>
    <row r="39" spans="1:13" s="3" customFormat="1" ht="24.95" customHeight="1">
      <c r="A39" s="21">
        <v>35</v>
      </c>
      <c r="B39" s="112" t="s">
        <v>44</v>
      </c>
      <c r="C39" s="106">
        <v>14536.8</v>
      </c>
      <c r="D39" s="200">
        <v>4845.6000000000004</v>
      </c>
      <c r="E39" s="102">
        <v>4845.6000000000004</v>
      </c>
      <c r="F39" s="103">
        <f>E39/C39*100</f>
        <v>33.333333333333336</v>
      </c>
      <c r="G39" s="107">
        <f>E39/D39*100</f>
        <v>100</v>
      </c>
      <c r="H39" s="104">
        <f t="shared" si="3"/>
        <v>0</v>
      </c>
      <c r="I39" s="11"/>
      <c r="J39" s="97">
        <v>269.60000000000002</v>
      </c>
      <c r="K39" s="98"/>
      <c r="L39" s="99"/>
      <c r="M39" s="99"/>
    </row>
    <row r="40" spans="1:13" s="3" customFormat="1" ht="24.95" customHeight="1">
      <c r="A40" s="21">
        <v>36</v>
      </c>
      <c r="B40" s="112" t="s">
        <v>45</v>
      </c>
      <c r="C40" s="106">
        <v>36076.1</v>
      </c>
      <c r="D40" s="200">
        <v>12025.2</v>
      </c>
      <c r="E40" s="102">
        <v>12025.2</v>
      </c>
      <c r="F40" s="103">
        <f>E40/C40*100</f>
        <v>33.332871346958235</v>
      </c>
      <c r="G40" s="107">
        <f>E40/D40*100</f>
        <v>100</v>
      </c>
      <c r="H40" s="104">
        <f t="shared" si="3"/>
        <v>0</v>
      </c>
      <c r="I40" s="11"/>
      <c r="J40" s="97">
        <v>317.3</v>
      </c>
      <c r="K40" s="98"/>
      <c r="L40" s="99"/>
      <c r="M40" s="99"/>
    </row>
    <row r="41" spans="1:13" s="3" customFormat="1" ht="24.95" customHeight="1">
      <c r="A41" s="21">
        <v>37</v>
      </c>
      <c r="B41" s="112" t="s">
        <v>46</v>
      </c>
      <c r="C41" s="106">
        <v>28303.3</v>
      </c>
      <c r="D41" s="200">
        <v>9434.4</v>
      </c>
      <c r="E41" s="102">
        <v>9434.4</v>
      </c>
      <c r="F41" s="103">
        <f>E41/C41*100</f>
        <v>33.333215561436297</v>
      </c>
      <c r="G41" s="107">
        <f>E41/D41*100</f>
        <v>100</v>
      </c>
      <c r="H41" s="104">
        <f t="shared" si="3"/>
        <v>0</v>
      </c>
      <c r="I41" s="11"/>
      <c r="J41" s="97">
        <v>215.8</v>
      </c>
      <c r="K41" s="98"/>
      <c r="L41" s="99"/>
      <c r="M41" s="99"/>
    </row>
    <row r="42" spans="1:13" s="3" customFormat="1" ht="24.95" customHeight="1">
      <c r="A42" s="21">
        <v>38</v>
      </c>
      <c r="B42" s="112" t="s">
        <v>47</v>
      </c>
      <c r="C42" s="106">
        <v>413.3</v>
      </c>
      <c r="D42" s="200">
        <v>137.6</v>
      </c>
      <c r="E42" s="102">
        <v>137.6</v>
      </c>
      <c r="F42" s="103">
        <f>E42/C42*100</f>
        <v>33.293007500604887</v>
      </c>
      <c r="G42" s="107">
        <f>E42/D42*100</f>
        <v>100</v>
      </c>
      <c r="H42" s="104">
        <f t="shared" si="3"/>
        <v>0</v>
      </c>
      <c r="I42" s="11"/>
      <c r="J42" s="97">
        <v>112</v>
      </c>
      <c r="K42" s="98"/>
      <c r="L42" s="99"/>
      <c r="M42" s="99"/>
    </row>
    <row r="43" spans="1:13" s="3" customFormat="1" ht="24.95" customHeight="1">
      <c r="A43" s="21">
        <v>39</v>
      </c>
      <c r="B43" s="112" t="s">
        <v>48</v>
      </c>
      <c r="C43" s="106">
        <v>88567.2</v>
      </c>
      <c r="D43" s="200">
        <v>29522.400000000001</v>
      </c>
      <c r="E43" s="102">
        <v>29522.400000000001</v>
      </c>
      <c r="F43" s="103">
        <f>E43/C43*100</f>
        <v>33.333333333333336</v>
      </c>
      <c r="G43" s="107">
        <f>E43/D43*100</f>
        <v>100</v>
      </c>
      <c r="H43" s="104">
        <f t="shared" si="3"/>
        <v>0</v>
      </c>
      <c r="I43" s="11"/>
      <c r="J43" s="97">
        <v>346.2</v>
      </c>
      <c r="K43" s="98"/>
      <c r="L43" s="99"/>
      <c r="M43" s="99"/>
    </row>
    <row r="44" spans="1:13" s="3" customFormat="1" ht="24.95" customHeight="1">
      <c r="A44" s="21">
        <v>40</v>
      </c>
      <c r="B44" s="112" t="s">
        <v>49</v>
      </c>
      <c r="C44" s="106"/>
      <c r="D44" s="200">
        <v>0</v>
      </c>
      <c r="E44" s="102">
        <v>0</v>
      </c>
      <c r="F44" s="103"/>
      <c r="G44" s="107"/>
      <c r="H44" s="104">
        <f t="shared" si="3"/>
        <v>0</v>
      </c>
      <c r="I44" s="11"/>
      <c r="J44" s="97">
        <v>210.3</v>
      </c>
      <c r="K44" s="98"/>
      <c r="L44" s="99"/>
      <c r="M44" s="99"/>
    </row>
    <row r="45" spans="1:13" s="3" customFormat="1" ht="24.95" customHeight="1">
      <c r="A45" s="21">
        <v>41</v>
      </c>
      <c r="B45" s="112" t="s">
        <v>50</v>
      </c>
      <c r="C45" s="106">
        <v>15291.7</v>
      </c>
      <c r="D45" s="200">
        <v>5097.2</v>
      </c>
      <c r="E45" s="102">
        <v>5097.2</v>
      </c>
      <c r="F45" s="103">
        <f>E45/C45*100</f>
        <v>33.333115350157271</v>
      </c>
      <c r="G45" s="107">
        <f>E45/D45*100</f>
        <v>100</v>
      </c>
      <c r="H45" s="104">
        <f t="shared" si="3"/>
        <v>0</v>
      </c>
      <c r="I45" s="11"/>
      <c r="J45" s="97"/>
      <c r="K45" s="98"/>
      <c r="L45" s="99"/>
      <c r="M45" s="99"/>
    </row>
    <row r="46" spans="1:13" s="3" customFormat="1" ht="24.95" customHeight="1">
      <c r="A46" s="21">
        <v>42</v>
      </c>
      <c r="B46" s="112" t="s">
        <v>51</v>
      </c>
      <c r="C46" s="106">
        <v>22378</v>
      </c>
      <c r="D46" s="200">
        <v>7459.2</v>
      </c>
      <c r="E46" s="102">
        <v>7459.2</v>
      </c>
      <c r="F46" s="103">
        <f>E46/C46*100</f>
        <v>33.332737510054514</v>
      </c>
      <c r="G46" s="107">
        <f>E46/D46*100</f>
        <v>100</v>
      </c>
      <c r="H46" s="104">
        <f t="shared" si="3"/>
        <v>0</v>
      </c>
      <c r="I46" s="11"/>
      <c r="J46" s="97">
        <v>601.1</v>
      </c>
      <c r="K46" s="98"/>
      <c r="L46" s="99"/>
      <c r="M46" s="99"/>
    </row>
    <row r="47" spans="1:13" s="3" customFormat="1" ht="24.95" customHeight="1">
      <c r="A47" s="21">
        <v>43</v>
      </c>
      <c r="B47" s="112" t="s">
        <v>52</v>
      </c>
      <c r="C47" s="106">
        <v>1657.3</v>
      </c>
      <c r="D47" s="200">
        <v>552.4</v>
      </c>
      <c r="E47" s="102">
        <v>552.4</v>
      </c>
      <c r="F47" s="103">
        <f>E47/C47*100</f>
        <v>33.331322029807517</v>
      </c>
      <c r="G47" s="107">
        <f>E47/D47*100</f>
        <v>100</v>
      </c>
      <c r="H47" s="104">
        <f t="shared" si="3"/>
        <v>0</v>
      </c>
      <c r="I47" s="11"/>
      <c r="J47" s="97">
        <v>198.3</v>
      </c>
      <c r="K47" s="98"/>
      <c r="L47" s="99"/>
      <c r="M47" s="99"/>
    </row>
    <row r="48" spans="1:13" s="3" customFormat="1" ht="24.95" customHeight="1">
      <c r="A48" s="21">
        <v>44</v>
      </c>
      <c r="B48" s="112" t="s">
        <v>53</v>
      </c>
      <c r="C48" s="106"/>
      <c r="D48" s="200">
        <v>0</v>
      </c>
      <c r="E48" s="102">
        <v>0</v>
      </c>
      <c r="F48" s="103"/>
      <c r="G48" s="107"/>
      <c r="H48" s="104">
        <f t="shared" si="3"/>
        <v>0</v>
      </c>
      <c r="I48" s="11"/>
      <c r="J48" s="97">
        <v>414</v>
      </c>
      <c r="K48" s="98"/>
      <c r="L48" s="99"/>
      <c r="M48" s="99"/>
    </row>
    <row r="49" spans="1:13" s="3" customFormat="1" ht="24.95" customHeight="1">
      <c r="A49" s="21">
        <v>45</v>
      </c>
      <c r="B49" s="112" t="s">
        <v>54</v>
      </c>
      <c r="C49" s="106">
        <v>18485.400000000001</v>
      </c>
      <c r="D49" s="200">
        <v>6162</v>
      </c>
      <c r="E49" s="102">
        <v>6162</v>
      </c>
      <c r="F49" s="103">
        <f>E49/C49*100</f>
        <v>33.334415268265765</v>
      </c>
      <c r="G49" s="107">
        <f>E49/D49*100</f>
        <v>100</v>
      </c>
      <c r="H49" s="104">
        <f t="shared" si="3"/>
        <v>0</v>
      </c>
      <c r="I49" s="11"/>
      <c r="J49" s="97">
        <v>260.5</v>
      </c>
      <c r="K49" s="98"/>
      <c r="L49" s="99"/>
      <c r="M49" s="99"/>
    </row>
    <row r="50" spans="1:13" s="3" customFormat="1" ht="24.95" customHeight="1">
      <c r="A50" s="21">
        <v>46</v>
      </c>
      <c r="B50" s="112" t="s">
        <v>55</v>
      </c>
      <c r="C50" s="106">
        <v>14515.3</v>
      </c>
      <c r="D50" s="200">
        <v>4838.3999999999996</v>
      </c>
      <c r="E50" s="102">
        <v>4838.3999999999996</v>
      </c>
      <c r="F50" s="103">
        <f>E50/C50*100</f>
        <v>33.333103690588551</v>
      </c>
      <c r="G50" s="107">
        <f>E50/D50*100</f>
        <v>100</v>
      </c>
      <c r="H50" s="104">
        <f t="shared" si="3"/>
        <v>0</v>
      </c>
      <c r="I50" s="11"/>
      <c r="J50" s="97">
        <v>1470.9</v>
      </c>
      <c r="K50" s="98"/>
      <c r="L50" s="99"/>
      <c r="M50" s="99"/>
    </row>
    <row r="51" spans="1:13" s="3" customFormat="1" ht="24.95" customHeight="1">
      <c r="A51" s="21">
        <v>47</v>
      </c>
      <c r="B51" s="112" t="s">
        <v>56</v>
      </c>
      <c r="C51" s="106">
        <v>13188.8</v>
      </c>
      <c r="D51" s="200">
        <v>4396.3999999999996</v>
      </c>
      <c r="E51" s="102">
        <v>4396.3999999999996</v>
      </c>
      <c r="F51" s="103">
        <f>E51/C51*100</f>
        <v>33.334344292126652</v>
      </c>
      <c r="G51" s="107">
        <f>E51/D51*100</f>
        <v>100</v>
      </c>
      <c r="H51" s="104">
        <f t="shared" si="3"/>
        <v>0</v>
      </c>
      <c r="I51" s="11"/>
      <c r="J51" s="97">
        <v>665.3</v>
      </c>
      <c r="K51" s="98"/>
      <c r="L51" s="99"/>
      <c r="M51" s="99"/>
    </row>
    <row r="52" spans="1:13" s="3" customFormat="1" ht="24.95" customHeight="1">
      <c r="A52" s="21">
        <v>48</v>
      </c>
      <c r="B52" s="112" t="s">
        <v>57</v>
      </c>
      <c r="C52" s="106"/>
      <c r="D52" s="200">
        <v>0</v>
      </c>
      <c r="E52" s="102">
        <v>0</v>
      </c>
      <c r="F52" s="103"/>
      <c r="G52" s="107"/>
      <c r="H52" s="104">
        <f t="shared" si="3"/>
        <v>0</v>
      </c>
      <c r="I52" s="11"/>
      <c r="J52" s="97">
        <v>872.4</v>
      </c>
      <c r="K52" s="98"/>
      <c r="L52" s="99"/>
      <c r="M52" s="99"/>
    </row>
    <row r="53" spans="1:13" s="3" customFormat="1" ht="24.95" customHeight="1">
      <c r="A53" s="21">
        <v>49</v>
      </c>
      <c r="B53" s="112" t="s">
        <v>58</v>
      </c>
      <c r="C53" s="106"/>
      <c r="D53" s="200">
        <v>0</v>
      </c>
      <c r="E53" s="102">
        <v>0</v>
      </c>
      <c r="F53" s="103"/>
      <c r="G53" s="107"/>
      <c r="H53" s="104">
        <f t="shared" si="3"/>
        <v>0</v>
      </c>
      <c r="I53" s="11"/>
      <c r="J53" s="97">
        <v>149.30000000000001</v>
      </c>
      <c r="K53" s="98"/>
      <c r="L53" s="99"/>
      <c r="M53" s="99"/>
    </row>
    <row r="54" spans="1:13" s="3" customFormat="1" ht="24.95" customHeight="1">
      <c r="A54" s="21">
        <v>50</v>
      </c>
      <c r="B54" s="112" t="s">
        <v>59</v>
      </c>
      <c r="C54" s="106">
        <v>11348.8</v>
      </c>
      <c r="D54" s="200">
        <v>3782.8</v>
      </c>
      <c r="E54" s="102">
        <v>3782.8</v>
      </c>
      <c r="F54" s="103">
        <f>E54/C54*100</f>
        <v>33.33215846609334</v>
      </c>
      <c r="G54" s="107">
        <f>E54/D54*100</f>
        <v>100</v>
      </c>
      <c r="H54" s="104">
        <f t="shared" si="3"/>
        <v>0</v>
      </c>
      <c r="I54" s="11"/>
      <c r="J54" s="97">
        <v>638.70000000000005</v>
      </c>
      <c r="K54" s="98"/>
      <c r="L54" s="99"/>
      <c r="M54" s="99"/>
    </row>
    <row r="55" spans="1:13" s="3" customFormat="1" ht="24.95" customHeight="1">
      <c r="A55" s="21">
        <v>51</v>
      </c>
      <c r="B55" s="112" t="s">
        <v>60</v>
      </c>
      <c r="C55" s="106">
        <v>1532.6</v>
      </c>
      <c r="D55" s="200">
        <v>510.8</v>
      </c>
      <c r="E55" s="102">
        <v>510.8</v>
      </c>
      <c r="F55" s="103">
        <f>E55/C55*100</f>
        <v>33.328983426856325</v>
      </c>
      <c r="G55" s="107">
        <f>E55/D55*100</f>
        <v>100</v>
      </c>
      <c r="H55" s="104">
        <f t="shared" si="3"/>
        <v>0</v>
      </c>
      <c r="I55" s="11"/>
      <c r="J55" s="97">
        <v>10.3</v>
      </c>
      <c r="K55" s="98"/>
      <c r="L55" s="99"/>
      <c r="M55" s="99"/>
    </row>
    <row r="56" spans="1:13" s="3" customFormat="1" ht="24.95" customHeight="1">
      <c r="A56" s="21">
        <v>52</v>
      </c>
      <c r="B56" s="112" t="s">
        <v>61</v>
      </c>
      <c r="C56" s="106">
        <v>19416.8</v>
      </c>
      <c r="D56" s="200">
        <v>6472.4</v>
      </c>
      <c r="E56" s="102">
        <v>6472.4</v>
      </c>
      <c r="F56" s="103">
        <f>E56/C56*100</f>
        <v>33.334020023896834</v>
      </c>
      <c r="G56" s="107">
        <f>E56/D56*100</f>
        <v>100</v>
      </c>
      <c r="H56" s="104">
        <f t="shared" si="3"/>
        <v>0</v>
      </c>
      <c r="I56" s="11"/>
      <c r="J56" s="97">
        <v>143.1</v>
      </c>
      <c r="K56" s="98"/>
      <c r="L56" s="99"/>
      <c r="M56" s="99"/>
    </row>
    <row r="57" spans="1:13" s="3" customFormat="1" ht="24.95" customHeight="1">
      <c r="A57" s="21">
        <v>53</v>
      </c>
      <c r="B57" s="112" t="s">
        <v>62</v>
      </c>
      <c r="C57" s="106"/>
      <c r="D57" s="200">
        <v>0</v>
      </c>
      <c r="E57" s="102">
        <v>0</v>
      </c>
      <c r="F57" s="103"/>
      <c r="G57" s="107"/>
      <c r="H57" s="104">
        <f t="shared" si="3"/>
        <v>0</v>
      </c>
      <c r="I57" s="11"/>
      <c r="J57" s="97">
        <v>731.2</v>
      </c>
      <c r="K57" s="98"/>
      <c r="L57" s="99"/>
      <c r="M57" s="99"/>
    </row>
    <row r="58" spans="1:13" s="3" customFormat="1" ht="24.95" customHeight="1">
      <c r="A58" s="21">
        <v>54</v>
      </c>
      <c r="B58" s="112" t="s">
        <v>63</v>
      </c>
      <c r="C58" s="106">
        <v>7895.6</v>
      </c>
      <c r="D58" s="200">
        <v>2632</v>
      </c>
      <c r="E58" s="102">
        <v>2632</v>
      </c>
      <c r="F58" s="103">
        <f>E58/C58*100</f>
        <v>33.335022037590555</v>
      </c>
      <c r="G58" s="107">
        <f>E58/D58*100</f>
        <v>100</v>
      </c>
      <c r="H58" s="104">
        <f t="shared" si="3"/>
        <v>0</v>
      </c>
      <c r="I58" s="11"/>
      <c r="J58" s="97">
        <v>619.5</v>
      </c>
      <c r="K58" s="98"/>
      <c r="L58" s="99"/>
      <c r="M58" s="99"/>
    </row>
    <row r="59" spans="1:13" s="3" customFormat="1" ht="24.95" customHeight="1">
      <c r="A59" s="21">
        <v>55</v>
      </c>
      <c r="B59" s="112" t="s">
        <v>64</v>
      </c>
      <c r="C59" s="106"/>
      <c r="D59" s="200">
        <v>0</v>
      </c>
      <c r="E59" s="102">
        <v>0</v>
      </c>
      <c r="F59" s="103"/>
      <c r="G59" s="107"/>
      <c r="H59" s="104">
        <f t="shared" si="3"/>
        <v>0</v>
      </c>
      <c r="I59" s="11"/>
      <c r="J59" s="97">
        <v>850</v>
      </c>
      <c r="K59" s="98"/>
      <c r="L59" s="99"/>
      <c r="M59" s="99"/>
    </row>
    <row r="60" spans="1:13" s="3" customFormat="1" ht="24.95" customHeight="1">
      <c r="A60" s="21">
        <v>56</v>
      </c>
      <c r="B60" s="112" t="s">
        <v>65</v>
      </c>
      <c r="C60" s="106">
        <v>18395.2</v>
      </c>
      <c r="D60" s="200">
        <v>6131.6</v>
      </c>
      <c r="E60" s="102">
        <v>6131.6</v>
      </c>
      <c r="F60" s="103">
        <f>E60/C60*100</f>
        <v>33.332608506566928</v>
      </c>
      <c r="G60" s="107">
        <f>E60/D60*100</f>
        <v>100</v>
      </c>
      <c r="H60" s="104">
        <f t="shared" si="3"/>
        <v>0</v>
      </c>
      <c r="I60" s="11"/>
      <c r="J60" s="97">
        <v>80.7</v>
      </c>
      <c r="K60" s="98"/>
      <c r="L60" s="99"/>
      <c r="M60" s="99"/>
    </row>
    <row r="61" spans="1:13" s="3" customFormat="1" ht="24.95" customHeight="1">
      <c r="A61" s="21">
        <v>57</v>
      </c>
      <c r="B61" s="112" t="s">
        <v>66</v>
      </c>
      <c r="C61" s="106">
        <v>13093.1</v>
      </c>
      <c r="D61" s="200">
        <v>4364.3999999999996</v>
      </c>
      <c r="E61" s="102">
        <v>4364.3999999999996</v>
      </c>
      <c r="F61" s="103">
        <f>E61/C61*100</f>
        <v>33.333587920354987</v>
      </c>
      <c r="G61" s="107">
        <f>E61/D61*100</f>
        <v>100</v>
      </c>
      <c r="H61" s="104">
        <f t="shared" si="3"/>
        <v>0</v>
      </c>
      <c r="I61" s="11"/>
      <c r="J61" s="97">
        <v>473.5</v>
      </c>
      <c r="K61" s="98"/>
      <c r="L61" s="99"/>
      <c r="M61" s="99"/>
    </row>
    <row r="62" spans="1:13" s="3" customFormat="1" ht="24.95" customHeight="1">
      <c r="A62" s="21">
        <v>58</v>
      </c>
      <c r="B62" s="112" t="s">
        <v>67</v>
      </c>
      <c r="C62" s="106">
        <v>9473</v>
      </c>
      <c r="D62" s="200">
        <v>3157.6</v>
      </c>
      <c r="E62" s="102">
        <v>3157.6</v>
      </c>
      <c r="F62" s="103">
        <f>E62/C62*100</f>
        <v>33.332629578802916</v>
      </c>
      <c r="G62" s="107">
        <f>E62/D62*100</f>
        <v>100</v>
      </c>
      <c r="H62" s="104">
        <f t="shared" si="3"/>
        <v>0</v>
      </c>
      <c r="I62" s="11"/>
      <c r="J62" s="97"/>
      <c r="K62" s="98">
        <v>295</v>
      </c>
      <c r="L62" s="99"/>
      <c r="M62" s="99"/>
    </row>
    <row r="63" spans="1:13" s="3" customFormat="1" ht="24.95" customHeight="1">
      <c r="A63" s="21">
        <v>59</v>
      </c>
      <c r="B63" s="112" t="s">
        <v>68</v>
      </c>
      <c r="C63" s="106"/>
      <c r="D63" s="200">
        <v>0</v>
      </c>
      <c r="E63" s="102">
        <v>0</v>
      </c>
      <c r="F63" s="103"/>
      <c r="G63" s="107"/>
      <c r="H63" s="104">
        <f t="shared" si="3"/>
        <v>0</v>
      </c>
      <c r="I63" s="11"/>
      <c r="J63" s="97">
        <v>891.2</v>
      </c>
      <c r="K63" s="98"/>
      <c r="L63" s="99"/>
      <c r="M63" s="99"/>
    </row>
    <row r="64" spans="1:13" s="3" customFormat="1" ht="24.95" customHeight="1">
      <c r="A64" s="21">
        <v>60</v>
      </c>
      <c r="B64" s="112" t="s">
        <v>69</v>
      </c>
      <c r="C64" s="106">
        <v>22649.200000000001</v>
      </c>
      <c r="D64" s="200">
        <v>7549.6</v>
      </c>
      <c r="E64" s="102">
        <v>7549.6</v>
      </c>
      <c r="F64" s="103">
        <f>E64/C64*100</f>
        <v>33.332744644402453</v>
      </c>
      <c r="G64" s="107">
        <f>E64/D64*100</f>
        <v>100</v>
      </c>
      <c r="H64" s="104">
        <f t="shared" si="3"/>
        <v>0</v>
      </c>
      <c r="I64" s="11"/>
      <c r="J64" s="97">
        <v>1095.5999999999999</v>
      </c>
      <c r="K64" s="98"/>
      <c r="L64" s="99"/>
      <c r="M64" s="99"/>
    </row>
    <row r="65" spans="1:131" s="3" customFormat="1" ht="24.95" customHeight="1">
      <c r="A65" s="21">
        <v>61</v>
      </c>
      <c r="B65" s="112" t="s">
        <v>70</v>
      </c>
      <c r="C65" s="106">
        <v>19455.5</v>
      </c>
      <c r="D65" s="200">
        <v>6485.2</v>
      </c>
      <c r="E65" s="102">
        <v>6485.2</v>
      </c>
      <c r="F65" s="103">
        <f>E65/C65*100</f>
        <v>33.333504664490761</v>
      </c>
      <c r="G65" s="107">
        <f>E65/D65*100</f>
        <v>100</v>
      </c>
      <c r="H65" s="104">
        <f t="shared" si="3"/>
        <v>0</v>
      </c>
      <c r="I65" s="11"/>
      <c r="J65" s="97"/>
      <c r="K65" s="98">
        <v>1792.6</v>
      </c>
      <c r="L65" s="99"/>
      <c r="M65" s="99"/>
    </row>
    <row r="66" spans="1:131" s="3" customFormat="1" ht="24.95" customHeight="1">
      <c r="A66" s="21">
        <v>62</v>
      </c>
      <c r="B66" s="112" t="s">
        <v>71</v>
      </c>
      <c r="C66" s="106"/>
      <c r="D66" s="200">
        <v>0</v>
      </c>
      <c r="E66" s="102">
        <v>0</v>
      </c>
      <c r="F66" s="103"/>
      <c r="G66" s="107"/>
      <c r="H66" s="104">
        <f t="shared" si="3"/>
        <v>0</v>
      </c>
      <c r="I66" s="11"/>
      <c r="J66" s="97">
        <v>434.7</v>
      </c>
      <c r="K66" s="98"/>
      <c r="L66" s="99"/>
      <c r="M66" s="99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  <c r="BK66" s="113"/>
      <c r="BL66" s="113"/>
      <c r="BM66" s="113"/>
      <c r="BN66" s="113"/>
      <c r="BO66" s="113"/>
      <c r="BP66" s="113"/>
      <c r="BQ66" s="113"/>
      <c r="BR66" s="113"/>
      <c r="BS66" s="113"/>
      <c r="BT66" s="113"/>
      <c r="BU66" s="113"/>
      <c r="BV66" s="113"/>
      <c r="BW66" s="113"/>
      <c r="BX66" s="113"/>
      <c r="BY66" s="113"/>
      <c r="BZ66" s="113"/>
      <c r="CA66" s="113"/>
      <c r="CB66" s="113"/>
      <c r="CC66" s="113"/>
      <c r="CD66" s="113"/>
      <c r="CE66" s="113"/>
      <c r="CF66" s="113"/>
      <c r="CG66" s="113"/>
      <c r="CH66" s="113"/>
      <c r="CI66" s="113"/>
      <c r="CJ66" s="113"/>
      <c r="CK66" s="113"/>
      <c r="CL66" s="113"/>
      <c r="CM66" s="113"/>
      <c r="CN66" s="113"/>
      <c r="CO66" s="113"/>
      <c r="CP66" s="113"/>
      <c r="CQ66" s="113"/>
      <c r="CR66" s="113"/>
      <c r="CS66" s="113"/>
      <c r="CT66" s="113"/>
      <c r="CU66" s="113"/>
      <c r="CV66" s="113"/>
      <c r="CW66" s="113"/>
      <c r="CX66" s="113"/>
      <c r="CY66" s="113"/>
      <c r="CZ66" s="113"/>
      <c r="DA66" s="113"/>
      <c r="DB66" s="113"/>
      <c r="DC66" s="113"/>
      <c r="DD66" s="113"/>
      <c r="DE66" s="113"/>
      <c r="DF66" s="113"/>
      <c r="DG66" s="113"/>
      <c r="DH66" s="113"/>
      <c r="DI66" s="113"/>
      <c r="DJ66" s="113"/>
      <c r="DK66" s="113"/>
      <c r="DL66" s="113"/>
      <c r="DM66" s="113"/>
      <c r="DN66" s="113"/>
      <c r="DO66" s="113"/>
      <c r="DP66" s="113"/>
      <c r="DQ66" s="113"/>
      <c r="DR66" s="113"/>
      <c r="DS66" s="113"/>
      <c r="DT66" s="113"/>
      <c r="DU66" s="113"/>
      <c r="DV66" s="113"/>
      <c r="DW66" s="113"/>
      <c r="DX66" s="113"/>
      <c r="DY66" s="113"/>
      <c r="DZ66" s="113"/>
      <c r="EA66" s="113"/>
    </row>
    <row r="67" spans="1:131" s="3" customFormat="1" ht="24.95" customHeight="1">
      <c r="A67" s="21">
        <v>63</v>
      </c>
      <c r="B67" s="112" t="s">
        <v>72</v>
      </c>
      <c r="C67" s="106"/>
      <c r="D67" s="200">
        <v>0</v>
      </c>
      <c r="E67" s="102">
        <v>0</v>
      </c>
      <c r="F67" s="103"/>
      <c r="G67" s="107"/>
      <c r="H67" s="104">
        <f t="shared" si="3"/>
        <v>0</v>
      </c>
      <c r="I67" s="11"/>
      <c r="J67" s="97">
        <v>683</v>
      </c>
      <c r="K67" s="98"/>
      <c r="L67" s="99"/>
      <c r="M67" s="99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13"/>
      <c r="BC67" s="113"/>
      <c r="BD67" s="113"/>
      <c r="BE67" s="113"/>
      <c r="BF67" s="113"/>
      <c r="BG67" s="113"/>
      <c r="BH67" s="113"/>
      <c r="BI67" s="113"/>
      <c r="BJ67" s="113"/>
      <c r="BK67" s="113"/>
      <c r="BL67" s="113"/>
      <c r="BM67" s="113"/>
      <c r="BN67" s="113"/>
      <c r="BO67" s="113"/>
      <c r="BP67" s="113"/>
      <c r="BQ67" s="113"/>
      <c r="BR67" s="113"/>
      <c r="BS67" s="113"/>
      <c r="BT67" s="113"/>
      <c r="BU67" s="113"/>
      <c r="BV67" s="113"/>
      <c r="BW67" s="113"/>
      <c r="BX67" s="113"/>
      <c r="BY67" s="113"/>
      <c r="BZ67" s="113"/>
      <c r="CA67" s="113"/>
      <c r="CB67" s="113"/>
      <c r="CC67" s="113"/>
      <c r="CD67" s="113"/>
      <c r="CE67" s="113"/>
      <c r="CF67" s="113"/>
      <c r="CG67" s="113"/>
      <c r="CH67" s="113"/>
      <c r="CI67" s="113"/>
      <c r="CJ67" s="113"/>
      <c r="CK67" s="113"/>
      <c r="CL67" s="113"/>
      <c r="CM67" s="113"/>
      <c r="CN67" s="113"/>
      <c r="CO67" s="113"/>
      <c r="CP67" s="113"/>
      <c r="CQ67" s="113"/>
      <c r="CR67" s="113"/>
      <c r="CS67" s="113"/>
      <c r="CT67" s="113"/>
      <c r="CU67" s="113"/>
      <c r="CV67" s="113"/>
      <c r="CW67" s="113"/>
      <c r="CX67" s="113"/>
      <c r="CY67" s="113"/>
      <c r="CZ67" s="113"/>
      <c r="DA67" s="113"/>
      <c r="DB67" s="113"/>
      <c r="DC67" s="113"/>
      <c r="DD67" s="113"/>
      <c r="DE67" s="113"/>
      <c r="DF67" s="113"/>
      <c r="DG67" s="113"/>
      <c r="DH67" s="113"/>
      <c r="DI67" s="113"/>
      <c r="DJ67" s="113"/>
      <c r="DK67" s="113"/>
      <c r="DL67" s="113"/>
      <c r="DM67" s="113"/>
      <c r="DN67" s="113"/>
      <c r="DO67" s="113"/>
      <c r="DP67" s="113"/>
      <c r="DQ67" s="113"/>
      <c r="DR67" s="113"/>
      <c r="DS67" s="113"/>
      <c r="DT67" s="113"/>
      <c r="DU67" s="113"/>
      <c r="DV67" s="113"/>
      <c r="DW67" s="113"/>
      <c r="DX67" s="113"/>
      <c r="DY67" s="113"/>
      <c r="DZ67" s="113"/>
      <c r="EA67" s="113"/>
    </row>
    <row r="68" spans="1:131" s="3" customFormat="1" ht="24.95" customHeight="1">
      <c r="A68" s="21">
        <v>64</v>
      </c>
      <c r="B68" s="112" t="s">
        <v>73</v>
      </c>
      <c r="C68" s="106">
        <v>6111</v>
      </c>
      <c r="D68" s="200">
        <v>2037.2</v>
      </c>
      <c r="E68" s="102">
        <v>2037.2</v>
      </c>
      <c r="F68" s="103">
        <f>E68/C68*100</f>
        <v>33.33660612011127</v>
      </c>
      <c r="G68" s="107">
        <f>E68/D68*100</f>
        <v>100</v>
      </c>
      <c r="H68" s="104">
        <f t="shared" si="3"/>
        <v>0</v>
      </c>
      <c r="I68" s="11"/>
      <c r="J68" s="97"/>
      <c r="K68" s="98">
        <v>167.4</v>
      </c>
      <c r="L68" s="99"/>
      <c r="M68" s="99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3"/>
      <c r="BK68" s="113"/>
      <c r="BL68" s="113"/>
      <c r="BM68" s="113"/>
      <c r="BN68" s="113"/>
      <c r="BO68" s="113"/>
      <c r="BP68" s="113"/>
      <c r="BQ68" s="113"/>
      <c r="BR68" s="113"/>
      <c r="BS68" s="113"/>
      <c r="BT68" s="113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3"/>
      <c r="CJ68" s="113"/>
      <c r="CK68" s="113"/>
      <c r="CL68" s="113"/>
      <c r="CM68" s="113"/>
      <c r="CN68" s="113"/>
      <c r="CO68" s="113"/>
      <c r="CP68" s="113"/>
      <c r="CQ68" s="113"/>
      <c r="CR68" s="113"/>
      <c r="CS68" s="113"/>
      <c r="CT68" s="113"/>
      <c r="CU68" s="113"/>
      <c r="CV68" s="113"/>
      <c r="CW68" s="113"/>
      <c r="CX68" s="113"/>
      <c r="CY68" s="113"/>
      <c r="CZ68" s="113"/>
      <c r="DA68" s="113"/>
      <c r="DB68" s="113"/>
      <c r="DC68" s="113"/>
      <c r="DD68" s="113"/>
      <c r="DE68" s="113"/>
      <c r="DF68" s="113"/>
      <c r="DG68" s="113"/>
      <c r="DH68" s="113"/>
      <c r="DI68" s="113"/>
      <c r="DJ68" s="113"/>
      <c r="DK68" s="113"/>
      <c r="DL68" s="113"/>
      <c r="DM68" s="113"/>
      <c r="DN68" s="113"/>
      <c r="DO68" s="113"/>
      <c r="DP68" s="113"/>
      <c r="DQ68" s="113"/>
      <c r="DR68" s="113"/>
      <c r="DS68" s="113"/>
      <c r="DT68" s="113"/>
      <c r="DU68" s="113"/>
      <c r="DV68" s="113"/>
      <c r="DW68" s="113"/>
      <c r="DX68" s="113"/>
      <c r="DY68" s="113"/>
      <c r="DZ68" s="113"/>
      <c r="EA68" s="113"/>
    </row>
    <row r="69" spans="1:131" s="3" customFormat="1" ht="24.95" customHeight="1">
      <c r="A69" s="21">
        <v>65</v>
      </c>
      <c r="B69" s="112" t="s">
        <v>74</v>
      </c>
      <c r="C69" s="106"/>
      <c r="D69" s="200">
        <v>0</v>
      </c>
      <c r="E69" s="102">
        <v>0</v>
      </c>
      <c r="F69" s="103"/>
      <c r="G69" s="107"/>
      <c r="H69" s="104">
        <f t="shared" si="3"/>
        <v>0</v>
      </c>
      <c r="I69" s="11"/>
      <c r="J69" s="97">
        <v>480</v>
      </c>
      <c r="K69" s="98"/>
      <c r="L69" s="99"/>
      <c r="M69" s="99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3"/>
      <c r="BF69" s="113"/>
      <c r="BG69" s="113"/>
      <c r="BH69" s="113"/>
      <c r="BI69" s="113"/>
      <c r="BJ69" s="113"/>
      <c r="BK69" s="113"/>
      <c r="BL69" s="113"/>
      <c r="BM69" s="113"/>
      <c r="BN69" s="113"/>
      <c r="BO69" s="113"/>
      <c r="BP69" s="113"/>
      <c r="BQ69" s="113"/>
      <c r="BR69" s="113"/>
      <c r="BS69" s="113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  <c r="CL69" s="113"/>
      <c r="CM69" s="113"/>
      <c r="CN69" s="113"/>
      <c r="CO69" s="113"/>
      <c r="CP69" s="113"/>
      <c r="CQ69" s="113"/>
      <c r="CR69" s="113"/>
      <c r="CS69" s="113"/>
      <c r="CT69" s="113"/>
      <c r="CU69" s="113"/>
      <c r="CV69" s="113"/>
      <c r="CW69" s="113"/>
      <c r="CX69" s="113"/>
      <c r="CY69" s="113"/>
      <c r="CZ69" s="113"/>
      <c r="DA69" s="113"/>
      <c r="DB69" s="113"/>
      <c r="DC69" s="113"/>
      <c r="DD69" s="113"/>
      <c r="DE69" s="113"/>
      <c r="DF69" s="113"/>
      <c r="DG69" s="113"/>
      <c r="DH69" s="113"/>
      <c r="DI69" s="113"/>
      <c r="DJ69" s="113"/>
      <c r="DK69" s="113"/>
      <c r="DL69" s="113"/>
      <c r="DM69" s="113"/>
      <c r="DN69" s="113"/>
      <c r="DO69" s="113"/>
      <c r="DP69" s="113"/>
      <c r="DQ69" s="113"/>
      <c r="DR69" s="113"/>
      <c r="DS69" s="113"/>
      <c r="DT69" s="113"/>
      <c r="DU69" s="113"/>
      <c r="DV69" s="113"/>
      <c r="DW69" s="113"/>
      <c r="DX69" s="113"/>
      <c r="DY69" s="113"/>
      <c r="DZ69" s="113"/>
      <c r="EA69" s="113"/>
    </row>
    <row r="70" spans="1:131" s="117" customFormat="1" ht="24.95" customHeight="1">
      <c r="A70" s="21">
        <v>66</v>
      </c>
      <c r="B70" s="112" t="s">
        <v>75</v>
      </c>
      <c r="C70" s="106">
        <v>20212.5</v>
      </c>
      <c r="D70" s="200">
        <v>6737.6</v>
      </c>
      <c r="E70" s="102">
        <v>6737.6</v>
      </c>
      <c r="F70" s="103">
        <f>E70/C70*100</f>
        <v>33.333828076685222</v>
      </c>
      <c r="G70" s="107">
        <f>E70/D70*100</f>
        <v>100</v>
      </c>
      <c r="H70" s="104">
        <f t="shared" ref="H70:H79" si="4">E70-D70</f>
        <v>0</v>
      </c>
      <c r="I70" s="11"/>
      <c r="J70" s="114">
        <v>798.3</v>
      </c>
      <c r="K70" s="115"/>
      <c r="L70" s="116"/>
      <c r="M70" s="99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3"/>
      <c r="BK70" s="113"/>
      <c r="BL70" s="113"/>
      <c r="BM70" s="113"/>
      <c r="BN70" s="113"/>
      <c r="BO70" s="113"/>
      <c r="BP70" s="113"/>
      <c r="BQ70" s="113"/>
      <c r="BR70" s="113"/>
      <c r="BS70" s="11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  <c r="CL70" s="113"/>
      <c r="CM70" s="113"/>
      <c r="CN70" s="113"/>
      <c r="CO70" s="113"/>
      <c r="CP70" s="113"/>
      <c r="CQ70" s="113"/>
      <c r="CR70" s="113"/>
      <c r="CS70" s="113"/>
      <c r="CT70" s="113"/>
      <c r="CU70" s="113"/>
      <c r="CV70" s="113"/>
      <c r="CW70" s="113"/>
      <c r="CX70" s="113"/>
      <c r="CY70" s="113"/>
      <c r="CZ70" s="113"/>
      <c r="DA70" s="113"/>
      <c r="DB70" s="113"/>
      <c r="DC70" s="113"/>
      <c r="DD70" s="113"/>
      <c r="DE70" s="113"/>
      <c r="DF70" s="113"/>
      <c r="DG70" s="113"/>
      <c r="DH70" s="113"/>
      <c r="DI70" s="113"/>
      <c r="DJ70" s="113"/>
      <c r="DK70" s="113"/>
      <c r="DL70" s="113"/>
      <c r="DM70" s="113"/>
      <c r="DN70" s="113"/>
      <c r="DO70" s="113"/>
      <c r="DP70" s="113"/>
      <c r="DQ70" s="113"/>
      <c r="DR70" s="113"/>
      <c r="DS70" s="113"/>
      <c r="DT70" s="113"/>
      <c r="DU70" s="113"/>
      <c r="DV70" s="113"/>
      <c r="DW70" s="113"/>
      <c r="DX70" s="113"/>
      <c r="DY70" s="113"/>
      <c r="DZ70" s="113"/>
      <c r="EA70" s="113"/>
    </row>
    <row r="71" spans="1:131" s="117" customFormat="1" ht="24.95" customHeight="1">
      <c r="A71" s="21">
        <v>67</v>
      </c>
      <c r="B71" s="112" t="s">
        <v>76</v>
      </c>
      <c r="C71" s="106"/>
      <c r="D71" s="200">
        <v>0</v>
      </c>
      <c r="E71" s="102">
        <v>0</v>
      </c>
      <c r="F71" s="103"/>
      <c r="G71" s="107"/>
      <c r="H71" s="104">
        <f t="shared" si="4"/>
        <v>0</v>
      </c>
      <c r="I71" s="11"/>
      <c r="J71" s="114">
        <v>1208.0999999999999</v>
      </c>
      <c r="K71" s="115"/>
      <c r="L71" s="116"/>
      <c r="M71" s="99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13"/>
      <c r="BC71" s="113"/>
      <c r="BD71" s="113"/>
      <c r="BE71" s="113"/>
      <c r="BF71" s="113"/>
      <c r="BG71" s="113"/>
      <c r="BH71" s="113"/>
      <c r="BI71" s="113"/>
      <c r="BJ71" s="113"/>
      <c r="BK71" s="113"/>
      <c r="BL71" s="113"/>
      <c r="BM71" s="113"/>
      <c r="BN71" s="113"/>
      <c r="BO71" s="113"/>
      <c r="BP71" s="113"/>
      <c r="BQ71" s="113"/>
      <c r="BR71" s="113"/>
      <c r="BS71" s="113"/>
      <c r="BT71" s="113"/>
      <c r="BU71" s="113"/>
      <c r="BV71" s="113"/>
      <c r="BW71" s="113"/>
      <c r="BX71" s="113"/>
      <c r="BY71" s="113"/>
      <c r="BZ71" s="113"/>
      <c r="CA71" s="113"/>
      <c r="CB71" s="113"/>
      <c r="CC71" s="113"/>
      <c r="CD71" s="113"/>
      <c r="CE71" s="113"/>
      <c r="CF71" s="113"/>
      <c r="CG71" s="113"/>
      <c r="CH71" s="113"/>
      <c r="CI71" s="113"/>
      <c r="CJ71" s="113"/>
      <c r="CK71" s="113"/>
      <c r="CL71" s="113"/>
      <c r="CM71" s="113"/>
      <c r="CN71" s="113"/>
      <c r="CO71" s="113"/>
      <c r="CP71" s="113"/>
      <c r="CQ71" s="113"/>
      <c r="CR71" s="113"/>
      <c r="CS71" s="113"/>
      <c r="CT71" s="113"/>
      <c r="CU71" s="113"/>
      <c r="CV71" s="113"/>
      <c r="CW71" s="113"/>
      <c r="CX71" s="113"/>
      <c r="CY71" s="113"/>
      <c r="CZ71" s="113"/>
      <c r="DA71" s="113"/>
      <c r="DB71" s="113"/>
      <c r="DC71" s="113"/>
      <c r="DD71" s="113"/>
      <c r="DE71" s="113"/>
      <c r="DF71" s="113"/>
      <c r="DG71" s="113"/>
      <c r="DH71" s="113"/>
      <c r="DI71" s="113"/>
      <c r="DJ71" s="113"/>
      <c r="DK71" s="113"/>
      <c r="DL71" s="113"/>
      <c r="DM71" s="113"/>
      <c r="DN71" s="113"/>
      <c r="DO71" s="113"/>
      <c r="DP71" s="113"/>
      <c r="DQ71" s="113"/>
      <c r="DR71" s="113"/>
      <c r="DS71" s="113"/>
      <c r="DT71" s="113"/>
      <c r="DU71" s="113"/>
      <c r="DV71" s="113"/>
      <c r="DW71" s="113"/>
      <c r="DX71" s="113"/>
      <c r="DY71" s="113"/>
      <c r="DZ71" s="113"/>
      <c r="EA71" s="113"/>
    </row>
    <row r="72" spans="1:131" s="117" customFormat="1" ht="24.95" customHeight="1">
      <c r="A72" s="21">
        <v>68</v>
      </c>
      <c r="B72" s="112" t="s">
        <v>77</v>
      </c>
      <c r="C72" s="106">
        <v>32419.8</v>
      </c>
      <c r="D72" s="200">
        <v>10806.8</v>
      </c>
      <c r="E72" s="102">
        <v>10806.8</v>
      </c>
      <c r="F72" s="103">
        <f>E72/C72*100</f>
        <v>33.333950240285255</v>
      </c>
      <c r="G72" s="107">
        <f>E72/D72*100</f>
        <v>100</v>
      </c>
      <c r="H72" s="104">
        <f t="shared" si="4"/>
        <v>0</v>
      </c>
      <c r="I72" s="11"/>
      <c r="J72" s="114">
        <v>672</v>
      </c>
      <c r="K72" s="115"/>
      <c r="L72" s="116"/>
      <c r="M72" s="99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  <c r="CP72" s="113"/>
      <c r="CQ72" s="113"/>
      <c r="CR72" s="113"/>
      <c r="CS72" s="113"/>
      <c r="CT72" s="113"/>
      <c r="CU72" s="113"/>
      <c r="CV72" s="113"/>
      <c r="CW72" s="113"/>
      <c r="CX72" s="113"/>
      <c r="CY72" s="113"/>
      <c r="CZ72" s="113"/>
      <c r="DA72" s="113"/>
      <c r="DB72" s="113"/>
      <c r="DC72" s="113"/>
      <c r="DD72" s="113"/>
      <c r="DE72" s="113"/>
      <c r="DF72" s="113"/>
      <c r="DG72" s="113"/>
      <c r="DH72" s="113"/>
      <c r="DI72" s="113"/>
      <c r="DJ72" s="113"/>
      <c r="DK72" s="113"/>
      <c r="DL72" s="113"/>
      <c r="DM72" s="113"/>
      <c r="DN72" s="113"/>
      <c r="DO72" s="113"/>
      <c r="DP72" s="113"/>
      <c r="DQ72" s="113"/>
      <c r="DR72" s="113"/>
      <c r="DS72" s="113"/>
      <c r="DT72" s="113"/>
      <c r="DU72" s="113"/>
      <c r="DV72" s="113"/>
      <c r="DW72" s="113"/>
      <c r="DX72" s="113"/>
      <c r="DY72" s="113"/>
      <c r="DZ72" s="113"/>
      <c r="EA72" s="113"/>
    </row>
    <row r="73" spans="1:131" s="117" customFormat="1" ht="24.95" customHeight="1">
      <c r="A73" s="21">
        <v>69</v>
      </c>
      <c r="B73" s="112" t="s">
        <v>78</v>
      </c>
      <c r="C73" s="106">
        <v>31359</v>
      </c>
      <c r="D73" s="200">
        <v>10453.200000000001</v>
      </c>
      <c r="E73" s="102">
        <v>10453.200000000001</v>
      </c>
      <c r="F73" s="103">
        <f>E73/C73*100</f>
        <v>33.333971108772602</v>
      </c>
      <c r="G73" s="107">
        <f>E73/D73*100</f>
        <v>100</v>
      </c>
      <c r="H73" s="104">
        <f t="shared" si="4"/>
        <v>0</v>
      </c>
      <c r="I73" s="11"/>
      <c r="J73" s="114">
        <v>322.60000000000002</v>
      </c>
      <c r="K73" s="115"/>
      <c r="L73" s="116"/>
      <c r="M73" s="99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  <c r="BH73" s="113"/>
      <c r="BI73" s="113"/>
      <c r="BJ73" s="113"/>
      <c r="BK73" s="113"/>
      <c r="BL73" s="113"/>
      <c r="BM73" s="113"/>
      <c r="BN73" s="113"/>
      <c r="BO73" s="113"/>
      <c r="BP73" s="113"/>
      <c r="BQ73" s="113"/>
      <c r="BR73" s="113"/>
      <c r="BS73" s="113"/>
      <c r="BT73" s="113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3"/>
      <c r="CJ73" s="113"/>
      <c r="CK73" s="113"/>
      <c r="CL73" s="113"/>
      <c r="CM73" s="113"/>
      <c r="CN73" s="113"/>
      <c r="CO73" s="113"/>
      <c r="CP73" s="113"/>
      <c r="CQ73" s="113"/>
      <c r="CR73" s="113"/>
      <c r="CS73" s="113"/>
      <c r="CT73" s="113"/>
      <c r="CU73" s="113"/>
      <c r="CV73" s="113"/>
      <c r="CW73" s="113"/>
      <c r="CX73" s="113"/>
      <c r="CY73" s="113"/>
      <c r="CZ73" s="113"/>
      <c r="DA73" s="113"/>
      <c r="DB73" s="113"/>
      <c r="DC73" s="113"/>
      <c r="DD73" s="113"/>
      <c r="DE73" s="113"/>
      <c r="DF73" s="113"/>
      <c r="DG73" s="113"/>
      <c r="DH73" s="113"/>
      <c r="DI73" s="113"/>
      <c r="DJ73" s="113"/>
      <c r="DK73" s="113"/>
      <c r="DL73" s="113"/>
      <c r="DM73" s="113"/>
      <c r="DN73" s="113"/>
      <c r="DO73" s="113"/>
      <c r="DP73" s="113"/>
      <c r="DQ73" s="113"/>
      <c r="DR73" s="113"/>
      <c r="DS73" s="113"/>
      <c r="DT73" s="113"/>
      <c r="DU73" s="113"/>
      <c r="DV73" s="113"/>
      <c r="DW73" s="113"/>
      <c r="DX73" s="113"/>
      <c r="DY73" s="113"/>
      <c r="DZ73" s="113"/>
      <c r="EA73" s="113"/>
    </row>
    <row r="74" spans="1:131" s="117" customFormat="1" ht="24.95" customHeight="1">
      <c r="A74" s="21">
        <v>70</v>
      </c>
      <c r="B74" s="112" t="s">
        <v>79</v>
      </c>
      <c r="C74" s="106">
        <v>41002.199999999997</v>
      </c>
      <c r="D74" s="200">
        <v>13667.6</v>
      </c>
      <c r="E74" s="102">
        <v>13667.6</v>
      </c>
      <c r="F74" s="103">
        <f>E74/C74*100</f>
        <v>33.333821112037896</v>
      </c>
      <c r="G74" s="107">
        <f>E74/D74*100</f>
        <v>100</v>
      </c>
      <c r="H74" s="104">
        <f t="shared" si="4"/>
        <v>0</v>
      </c>
      <c r="I74" s="11"/>
      <c r="J74" s="114"/>
      <c r="K74" s="115"/>
      <c r="L74" s="116"/>
      <c r="M74" s="99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  <c r="CL74" s="113"/>
      <c r="CM74" s="113"/>
      <c r="CN74" s="113"/>
      <c r="CO74" s="113"/>
      <c r="CP74" s="113"/>
      <c r="CQ74" s="113"/>
      <c r="CR74" s="113"/>
      <c r="CS74" s="113"/>
      <c r="CT74" s="113"/>
      <c r="CU74" s="113"/>
      <c r="CV74" s="113"/>
      <c r="CW74" s="113"/>
      <c r="CX74" s="113"/>
      <c r="CY74" s="113"/>
      <c r="CZ74" s="113"/>
      <c r="DA74" s="113"/>
      <c r="DB74" s="113"/>
      <c r="DC74" s="113"/>
      <c r="DD74" s="113"/>
      <c r="DE74" s="113"/>
      <c r="DF74" s="113"/>
      <c r="DG74" s="113"/>
      <c r="DH74" s="113"/>
      <c r="DI74" s="113"/>
      <c r="DJ74" s="113"/>
      <c r="DK74" s="113"/>
      <c r="DL74" s="113"/>
      <c r="DM74" s="113"/>
      <c r="DN74" s="113"/>
      <c r="DO74" s="113"/>
      <c r="DP74" s="113"/>
      <c r="DQ74" s="113"/>
      <c r="DR74" s="113"/>
      <c r="DS74" s="113"/>
      <c r="DT74" s="113"/>
      <c r="DU74" s="113"/>
      <c r="DV74" s="113"/>
      <c r="DW74" s="113"/>
      <c r="DX74" s="113"/>
      <c r="DY74" s="113"/>
      <c r="DZ74" s="113"/>
      <c r="EA74" s="113"/>
    </row>
    <row r="75" spans="1:131" s="5" customFormat="1" ht="24.75" customHeight="1">
      <c r="A75" s="21">
        <v>71</v>
      </c>
      <c r="B75" s="118" t="s">
        <v>80</v>
      </c>
      <c r="C75" s="119">
        <v>28439.1</v>
      </c>
      <c r="D75" s="200">
        <v>9479.6</v>
      </c>
      <c r="E75" s="102">
        <v>9479.6</v>
      </c>
      <c r="F75" s="103">
        <f>E75/C75*100</f>
        <v>33.332981704765622</v>
      </c>
      <c r="G75" s="120">
        <f>E75/D75*100</f>
        <v>100</v>
      </c>
      <c r="H75" s="104">
        <f t="shared" si="4"/>
        <v>0</v>
      </c>
      <c r="I75" s="11"/>
      <c r="J75" s="121">
        <f>SUM(J5:J74)</f>
        <v>60111.100000000006</v>
      </c>
      <c r="K75" s="121">
        <f>SUM(K5:K74)</f>
        <v>42741.299999999996</v>
      </c>
      <c r="L75" s="122"/>
      <c r="M75" s="99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  <c r="AS75" s="123"/>
      <c r="AT75" s="123"/>
      <c r="AU75" s="123"/>
      <c r="AV75" s="123"/>
      <c r="AW75" s="123"/>
      <c r="AX75" s="123"/>
      <c r="AY75" s="123"/>
      <c r="AZ75" s="123"/>
      <c r="BA75" s="123"/>
      <c r="BB75" s="123"/>
      <c r="BC75" s="123"/>
      <c r="BD75" s="123"/>
      <c r="BE75" s="123"/>
      <c r="BF75" s="123"/>
      <c r="BG75" s="123"/>
      <c r="BH75" s="123"/>
      <c r="BI75" s="123"/>
      <c r="BJ75" s="123"/>
      <c r="BK75" s="123"/>
      <c r="BL75" s="123"/>
      <c r="BM75" s="123"/>
      <c r="BN75" s="123"/>
      <c r="BO75" s="123"/>
      <c r="BP75" s="123"/>
      <c r="BQ75" s="123"/>
      <c r="BR75" s="123"/>
      <c r="BS75" s="123"/>
      <c r="BT75" s="123"/>
      <c r="BU75" s="123"/>
      <c r="BV75" s="123"/>
      <c r="BW75" s="123"/>
      <c r="BX75" s="123"/>
      <c r="BY75" s="123"/>
      <c r="BZ75" s="123"/>
      <c r="CA75" s="123"/>
      <c r="CB75" s="123"/>
      <c r="CC75" s="123"/>
      <c r="CD75" s="123"/>
      <c r="CE75" s="123"/>
      <c r="CF75" s="123"/>
      <c r="CG75" s="123"/>
      <c r="CH75" s="123"/>
      <c r="CI75" s="123"/>
      <c r="CJ75" s="123"/>
      <c r="CK75" s="123"/>
      <c r="CL75" s="123"/>
      <c r="CM75" s="123"/>
      <c r="CN75" s="123"/>
      <c r="CO75" s="123"/>
      <c r="CP75" s="123"/>
      <c r="CQ75" s="123"/>
      <c r="CR75" s="123"/>
      <c r="CS75" s="123"/>
      <c r="CT75" s="123"/>
      <c r="CU75" s="123"/>
      <c r="CV75" s="123"/>
      <c r="CW75" s="123"/>
      <c r="CX75" s="123"/>
      <c r="CY75" s="123"/>
      <c r="CZ75" s="123"/>
      <c r="DA75" s="123"/>
      <c r="DB75" s="123"/>
      <c r="DC75" s="123"/>
      <c r="DD75" s="123"/>
      <c r="DE75" s="123"/>
      <c r="DF75" s="123"/>
      <c r="DG75" s="123"/>
      <c r="DH75" s="123"/>
      <c r="DI75" s="123"/>
      <c r="DJ75" s="123"/>
      <c r="DK75" s="123"/>
      <c r="DL75" s="123"/>
      <c r="DM75" s="123"/>
      <c r="DN75" s="123"/>
      <c r="DO75" s="123"/>
      <c r="DP75" s="123"/>
      <c r="DQ75" s="123"/>
      <c r="DR75" s="123"/>
      <c r="DS75" s="123"/>
      <c r="DT75" s="123"/>
      <c r="DU75" s="123"/>
      <c r="DV75" s="123"/>
      <c r="DW75" s="123"/>
      <c r="DX75" s="123"/>
      <c r="DY75" s="123"/>
      <c r="DZ75" s="123"/>
      <c r="EA75" s="123"/>
    </row>
    <row r="76" spans="1:131" s="3" customFormat="1" ht="24.75" customHeight="1">
      <c r="A76" s="21">
        <v>72</v>
      </c>
      <c r="B76" s="124" t="s">
        <v>81</v>
      </c>
      <c r="C76" s="125">
        <v>31444.400000000001</v>
      </c>
      <c r="D76" s="200">
        <v>10481.6</v>
      </c>
      <c r="E76" s="102">
        <v>10481.6</v>
      </c>
      <c r="F76" s="103">
        <f>E76/C76*100</f>
        <v>33.333757362201219</v>
      </c>
      <c r="G76" s="120">
        <f>E76/D76*100</f>
        <v>100</v>
      </c>
      <c r="H76" s="104">
        <f t="shared" si="4"/>
        <v>0</v>
      </c>
      <c r="I76" s="11"/>
      <c r="J76" s="90">
        <f>J75*4</f>
        <v>240444.40000000002</v>
      </c>
      <c r="K76" s="90">
        <f>K75*4</f>
        <v>170965.19999999998</v>
      </c>
      <c r="M76" s="99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3"/>
      <c r="BS76" s="11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  <c r="CL76" s="113"/>
      <c r="CM76" s="113"/>
      <c r="CN76" s="113"/>
      <c r="CO76" s="113"/>
      <c r="CP76" s="113"/>
      <c r="CQ76" s="113"/>
      <c r="CR76" s="113"/>
      <c r="CS76" s="113"/>
      <c r="CT76" s="113"/>
      <c r="CU76" s="113"/>
      <c r="CV76" s="113"/>
      <c r="CW76" s="113"/>
      <c r="CX76" s="113"/>
      <c r="CY76" s="113"/>
      <c r="CZ76" s="113"/>
      <c r="DA76" s="113"/>
      <c r="DB76" s="113"/>
      <c r="DC76" s="113"/>
      <c r="DD76" s="113"/>
      <c r="DE76" s="113"/>
      <c r="DF76" s="113"/>
      <c r="DG76" s="113"/>
      <c r="DH76" s="113"/>
      <c r="DI76" s="113"/>
      <c r="DJ76" s="113"/>
      <c r="DK76" s="113"/>
      <c r="DL76" s="113"/>
      <c r="DM76" s="113"/>
      <c r="DN76" s="113"/>
      <c r="DO76" s="113"/>
      <c r="DP76" s="113"/>
      <c r="DQ76" s="113"/>
      <c r="DR76" s="113"/>
      <c r="DS76" s="113"/>
      <c r="DT76" s="113"/>
      <c r="DU76" s="113"/>
      <c r="DV76" s="113"/>
      <c r="DW76" s="113"/>
      <c r="DX76" s="113"/>
      <c r="DY76" s="113"/>
      <c r="DZ76" s="113"/>
      <c r="EA76" s="113"/>
    </row>
    <row r="77" spans="1:131" s="6" customFormat="1" ht="24.75" customHeight="1">
      <c r="A77" s="21">
        <v>73</v>
      </c>
      <c r="B77" s="126" t="s">
        <v>82</v>
      </c>
      <c r="C77" s="127"/>
      <c r="D77" s="200">
        <v>0</v>
      </c>
      <c r="E77" s="128">
        <v>0</v>
      </c>
      <c r="F77" s="211"/>
      <c r="G77" s="129"/>
      <c r="H77" s="104">
        <f t="shared" si="4"/>
        <v>0</v>
      </c>
      <c r="I77" s="11"/>
      <c r="J77" s="130"/>
      <c r="K77" s="131"/>
      <c r="M77" s="99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  <c r="BI77" s="132"/>
      <c r="BJ77" s="132"/>
      <c r="BK77" s="132"/>
      <c r="BL77" s="132"/>
      <c r="BM77" s="132"/>
      <c r="BN77" s="132"/>
      <c r="BO77" s="132"/>
      <c r="BP77" s="132"/>
      <c r="BQ77" s="132"/>
      <c r="BR77" s="132"/>
      <c r="BS77" s="132"/>
      <c r="BT77" s="132"/>
      <c r="BU77" s="132"/>
      <c r="BV77" s="132"/>
      <c r="BW77" s="132"/>
      <c r="BX77" s="132"/>
      <c r="BY77" s="132"/>
      <c r="BZ77" s="132"/>
      <c r="CA77" s="132"/>
      <c r="CB77" s="132"/>
      <c r="CC77" s="132"/>
      <c r="CD77" s="132"/>
      <c r="CE77" s="132"/>
      <c r="CF77" s="132"/>
      <c r="CG77" s="132"/>
      <c r="CH77" s="132"/>
      <c r="CI77" s="132"/>
      <c r="CJ77" s="132"/>
      <c r="CK77" s="132"/>
      <c r="CL77" s="132"/>
      <c r="CM77" s="132"/>
      <c r="CN77" s="132"/>
      <c r="CO77" s="132"/>
      <c r="CP77" s="132"/>
      <c r="CQ77" s="132"/>
      <c r="CR77" s="132"/>
      <c r="CS77" s="132"/>
      <c r="CT77" s="132"/>
      <c r="CU77" s="132"/>
      <c r="CV77" s="132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</row>
    <row r="78" spans="1:131" s="3" customFormat="1" ht="24.75" customHeight="1" thickBot="1">
      <c r="A78" s="21">
        <v>74</v>
      </c>
      <c r="B78" s="133" t="s">
        <v>83</v>
      </c>
      <c r="C78" s="241">
        <v>26886.6</v>
      </c>
      <c r="D78" s="200">
        <v>8962.4</v>
      </c>
      <c r="E78" s="219">
        <v>8962.4</v>
      </c>
      <c r="F78" s="212">
        <f>E78/C78*100</f>
        <v>33.334077198306964</v>
      </c>
      <c r="G78" s="134">
        <f>E78/D78*100</f>
        <v>100</v>
      </c>
      <c r="H78" s="104">
        <f t="shared" si="4"/>
        <v>0</v>
      </c>
      <c r="I78" s="11"/>
      <c r="J78" s="90"/>
      <c r="K78" s="89"/>
      <c r="M78" s="99"/>
    </row>
    <row r="79" spans="1:131" s="3" customFormat="1" ht="24" customHeight="1" thickBot="1">
      <c r="A79" s="18"/>
      <c r="B79" s="135" t="s">
        <v>84</v>
      </c>
      <c r="C79" s="136">
        <f>SUM(C5:C78)</f>
        <v>927470.1</v>
      </c>
      <c r="D79" s="201">
        <f>SUM(D6:D78)</f>
        <v>309156.79999999993</v>
      </c>
      <c r="E79" s="137">
        <f>SUM(E5:E78)</f>
        <v>309156.79999999993</v>
      </c>
      <c r="F79" s="213">
        <f>E79/C79*100</f>
        <v>33.33334411535207</v>
      </c>
      <c r="G79" s="138">
        <f>E79/D79*100</f>
        <v>100</v>
      </c>
      <c r="H79" s="139">
        <f t="shared" si="4"/>
        <v>0</v>
      </c>
      <c r="J79" s="90"/>
      <c r="K79" s="89"/>
    </row>
    <row r="80" spans="1:131" s="3" customFormat="1">
      <c r="J80" s="90"/>
      <c r="K80" s="89"/>
    </row>
    <row r="81" spans="10:11" s="3" customFormat="1">
      <c r="J81" s="90"/>
      <c r="K81" s="89"/>
    </row>
    <row r="82" spans="10:11" s="3" customFormat="1">
      <c r="J82" s="90"/>
      <c r="K82" s="89"/>
    </row>
    <row r="83" spans="10:11" s="3" customFormat="1">
      <c r="J83" s="90"/>
      <c r="K83" s="89"/>
    </row>
    <row r="84" spans="10:11" s="3" customFormat="1">
      <c r="J84" s="90"/>
      <c r="K84" s="89"/>
    </row>
    <row r="85" spans="10:11" s="3" customFormat="1">
      <c r="J85" s="90"/>
      <c r="K85" s="89"/>
    </row>
    <row r="86" spans="10:11" s="3" customFormat="1">
      <c r="J86" s="90"/>
      <c r="K86" s="89"/>
    </row>
    <row r="87" spans="10:11" s="3" customFormat="1">
      <c r="J87" s="90"/>
      <c r="K87" s="89"/>
    </row>
    <row r="88" spans="10:11" s="3" customFormat="1">
      <c r="J88" s="90"/>
      <c r="K88" s="89"/>
    </row>
    <row r="89" spans="10:11" s="3" customFormat="1">
      <c r="J89" s="90"/>
      <c r="K89" s="89"/>
    </row>
    <row r="90" spans="10:11" s="3" customFormat="1">
      <c r="J90" s="90"/>
      <c r="K90" s="89"/>
    </row>
    <row r="91" spans="10:11" s="3" customFormat="1">
      <c r="J91" s="90"/>
      <c r="K91" s="89"/>
    </row>
    <row r="92" spans="10:11" s="3" customFormat="1">
      <c r="J92" s="90"/>
      <c r="K92" s="89"/>
    </row>
    <row r="93" spans="10:11" s="3" customFormat="1">
      <c r="J93" s="90"/>
      <c r="K93" s="89"/>
    </row>
    <row r="94" spans="10:11" s="3" customFormat="1">
      <c r="J94" s="90"/>
      <c r="K94" s="89"/>
    </row>
    <row r="95" spans="10:11" s="3" customFormat="1">
      <c r="J95" s="90"/>
      <c r="K95" s="89"/>
    </row>
    <row r="96" spans="10:11" s="3" customFormat="1">
      <c r="J96" s="90"/>
      <c r="K96" s="89"/>
    </row>
    <row r="97" spans="10:11" s="3" customFormat="1">
      <c r="J97" s="90"/>
      <c r="K97" s="89"/>
    </row>
    <row r="98" spans="10:11" s="3" customFormat="1">
      <c r="J98" s="90"/>
      <c r="K98" s="89"/>
    </row>
    <row r="99" spans="10:11" s="3" customFormat="1">
      <c r="J99" s="90"/>
      <c r="K99" s="89"/>
    </row>
    <row r="100" spans="10:11" s="3" customFormat="1">
      <c r="J100" s="90"/>
      <c r="K100" s="89"/>
    </row>
    <row r="101" spans="10:11" s="3" customFormat="1">
      <c r="J101" s="90"/>
      <c r="K101" s="89"/>
    </row>
    <row r="102" spans="10:11" s="3" customFormat="1">
      <c r="J102" s="90"/>
      <c r="K102" s="89"/>
    </row>
    <row r="103" spans="10:11" s="3" customFormat="1">
      <c r="J103" s="90"/>
      <c r="K103" s="89"/>
    </row>
    <row r="104" spans="10:11" s="3" customFormat="1">
      <c r="J104" s="90"/>
      <c r="K104" s="89"/>
    </row>
    <row r="105" spans="10:11" s="3" customFormat="1">
      <c r="J105" s="90"/>
      <c r="K105" s="89"/>
    </row>
    <row r="106" spans="10:11" s="3" customFormat="1">
      <c r="J106" s="90"/>
      <c r="K106" s="89"/>
    </row>
    <row r="107" spans="10:11" s="3" customFormat="1">
      <c r="J107" s="90"/>
      <c r="K107" s="89"/>
    </row>
    <row r="108" spans="10:11" s="3" customFormat="1">
      <c r="J108" s="90"/>
      <c r="K108" s="89"/>
    </row>
    <row r="109" spans="10:11" s="3" customFormat="1">
      <c r="J109" s="90"/>
      <c r="K109" s="89"/>
    </row>
    <row r="110" spans="10:11" s="3" customFormat="1">
      <c r="J110" s="90"/>
      <c r="K110" s="89"/>
    </row>
    <row r="111" spans="10:11" s="3" customFormat="1">
      <c r="J111" s="90"/>
      <c r="K111" s="89"/>
    </row>
    <row r="112" spans="10:11" s="3" customFormat="1">
      <c r="J112" s="90"/>
      <c r="K112" s="89"/>
    </row>
    <row r="113" spans="10:11" s="3" customFormat="1">
      <c r="J113" s="90"/>
      <c r="K113" s="89"/>
    </row>
    <row r="114" spans="10:11" s="3" customFormat="1">
      <c r="J114" s="90"/>
      <c r="K114" s="89"/>
    </row>
    <row r="115" spans="10:11" s="3" customFormat="1">
      <c r="J115" s="90"/>
      <c r="K115" s="89"/>
    </row>
    <row r="116" spans="10:11" s="3" customFormat="1">
      <c r="J116" s="90"/>
      <c r="K116" s="89"/>
    </row>
    <row r="117" spans="10:11" s="3" customFormat="1">
      <c r="J117" s="90"/>
      <c r="K117" s="89"/>
    </row>
    <row r="118" spans="10:11" s="3" customFormat="1">
      <c r="J118" s="90"/>
      <c r="K118" s="89"/>
    </row>
  </sheetData>
  <mergeCells count="8">
    <mergeCell ref="B3:B4"/>
    <mergeCell ref="A3:A4"/>
    <mergeCell ref="D3:D4"/>
    <mergeCell ref="F3:F4"/>
    <mergeCell ref="A1:H1"/>
    <mergeCell ref="C3:C4"/>
    <mergeCell ref="E3:E4"/>
    <mergeCell ref="G3:H3"/>
  </mergeCells>
  <printOptions horizontalCentered="1"/>
  <pageMargins left="0.31496062992125984" right="0.19685039370078741" top="0.2" bottom="0.19685039370078741" header="0" footer="0"/>
  <pageSetup paperSize="9" scale="41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АТО'!Заголовки_для_друку</vt:lpstr>
      <vt:lpstr>'дотац по АТО'!Область_друку</vt:lpstr>
      <vt:lpstr>'за видами надходжень'!Область_друку</vt:lpstr>
      <vt:lpstr>'мб зф по АТО'!Область_друку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admin13</cp:lastModifiedBy>
  <cp:lastPrinted>2024-05-06T06:18:15Z</cp:lastPrinted>
  <dcterms:created xsi:type="dcterms:W3CDTF">2005-01-14T13:08:28Z</dcterms:created>
  <dcterms:modified xsi:type="dcterms:W3CDTF">2024-06-18T12:48:15Z</dcterms:modified>
</cp:coreProperties>
</file>