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2026"/>
  <workbookPr defaultThemeVersion="166925"/>
  <mc:AlternateContent xmlns:mc="http://schemas.openxmlformats.org/markup-compatibility/2006">
    <mc:Choice Requires="x15">
      <x15ac:absPath xmlns:x15ac="http://schemas.microsoft.com/office/spreadsheetml/2010/11/ac" url="N:\на сайт\"/>
    </mc:Choice>
  </mc:AlternateContent>
  <xr:revisionPtr revIDLastSave="0" documentId="8_{CB2D670D-D9D3-4CC6-A664-24A817DFDC50}" xr6:coauthVersionLast="45" xr6:coauthVersionMax="45" xr10:uidLastSave="{00000000-0000-0000-0000-000000000000}"/>
  <bookViews>
    <workbookView xWindow="-120" yWindow="-120" windowWidth="29040" windowHeight="15840"/>
  </bookViews>
  <sheets>
    <sheet name="Лист1 (2)" sheetId="2" r:id="rId1"/>
  </sheets>
  <definedNames>
    <definedName name="_xlnm._FilterDatabase" localSheetId="0" hidden="1">'Лист1 (2)'!$I$8:$I$62</definedName>
    <definedName name="_xlnm.Print_Titles" localSheetId="0">'Лист1 (2)'!$6:$8</definedName>
    <definedName name="_xlnm.Print_Area" localSheetId="0">'Лист1 (2)'!$A$1:$H$60</definedName>
  </definedNames>
  <calcPr calcId="181029" fullCalcOnLoad="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54" i="2" l="1"/>
  <c r="E43" i="2"/>
  <c r="I43" i="2" s="1"/>
  <c r="E34" i="2"/>
  <c r="E26" i="2"/>
  <c r="I26" i="2" s="1"/>
  <c r="E12" i="2"/>
  <c r="I15" i="2"/>
  <c r="I29" i="2"/>
  <c r="H60" i="2"/>
  <c r="I42" i="2"/>
  <c r="I45" i="2"/>
  <c r="I44" i="2"/>
  <c r="I41" i="2"/>
  <c r="I47" i="2"/>
  <c r="C60" i="2"/>
  <c r="D60" i="2"/>
  <c r="D62" i="2" s="1"/>
  <c r="E60" i="2"/>
  <c r="I60" i="2" s="1"/>
  <c r="F60" i="2"/>
  <c r="G60" i="2"/>
  <c r="I59" i="2"/>
  <c r="J59" i="2" s="1"/>
  <c r="I58" i="2"/>
  <c r="I57" i="2"/>
  <c r="I56" i="2"/>
  <c r="I55" i="2"/>
  <c r="I54" i="2"/>
  <c r="I53" i="2"/>
  <c r="I52" i="2"/>
  <c r="I51" i="2"/>
  <c r="I50" i="2"/>
  <c r="I49" i="2"/>
  <c r="I48" i="2"/>
  <c r="I46" i="2"/>
  <c r="I40" i="2"/>
  <c r="I39" i="2"/>
  <c r="I38" i="2"/>
  <c r="I37" i="2"/>
  <c r="I36" i="2"/>
  <c r="I35" i="2"/>
  <c r="I34" i="2"/>
  <c r="I33" i="2"/>
  <c r="I32" i="2"/>
  <c r="I31" i="2"/>
  <c r="I30" i="2"/>
  <c r="I28" i="2"/>
  <c r="I27" i="2"/>
  <c r="I25" i="2"/>
  <c r="I24" i="2"/>
  <c r="I23" i="2"/>
  <c r="I22" i="2"/>
  <c r="I21" i="2"/>
  <c r="I20" i="2"/>
  <c r="I19" i="2"/>
  <c r="I18" i="2"/>
  <c r="I17" i="2"/>
  <c r="I16" i="2"/>
  <c r="I14" i="2"/>
  <c r="I13" i="2"/>
  <c r="I12" i="2"/>
  <c r="I11" i="2"/>
  <c r="I10" i="2"/>
  <c r="C62" i="2"/>
  <c r="I9" i="2"/>
  <c r="F62" i="2"/>
  <c r="J49" i="2"/>
  <c r="H7" i="2"/>
  <c r="G7" i="2"/>
</calcChain>
</file>

<file path=xl/sharedStrings.xml><?xml version="1.0" encoding="utf-8"?>
<sst xmlns="http://schemas.openxmlformats.org/spreadsheetml/2006/main" count="78" uniqueCount="78">
  <si>
    <t>Субвенція з державного бюджету місцевим бюджетам на надання пільг та житлових субсидій населенню на придбання твердого та рідкого пічного побутового палива і скрапленого газу </t>
  </si>
  <si>
    <t>Субвенція з державного бюджету місцевим бюджетам на виплату державної соціальної допомоги на дітей-сиріт та дітей, позбавлених батьківського піклування, грошового забезпечення батькам-вихователям і прийомним батькам за надання соціальних послуг у дитячих будинках сімейного типу та прийомних сім'ях за принципом "гроші ходять за дитиною" </t>
  </si>
  <si>
    <t xml:space="preserve">Найменування </t>
  </si>
  <si>
    <t>Загальний фонд</t>
  </si>
  <si>
    <t>Спеціальний фонд</t>
  </si>
  <si>
    <t>тис. грн.</t>
  </si>
  <si>
    <t>ВСЬОГО</t>
  </si>
  <si>
    <t>ККД</t>
  </si>
  <si>
    <t>41030600</t>
  </si>
  <si>
    <t>41030800</t>
  </si>
  <si>
    <t>41031000</t>
  </si>
  <si>
    <t>41035800</t>
  </si>
  <si>
    <t>видатки місцевих бюджетів області у січні-березні 2012 року становлять 2393,8 млн. грн. або 22,8 відсотка до річного плану, у тому числі за загальним фондом –                   2253,4 млн. грн. (23,8 відсотка), спеціальним – 140,4 млн. грн.       (13,9 ві</t>
  </si>
  <si>
    <t>41033900</t>
  </si>
  <si>
    <t>41034200</t>
  </si>
  <si>
    <t>Освітня субвенція з державного бюджету місцевим бюджетам </t>
  </si>
  <si>
    <t>Медична субвенція з державного бюджету місцевим бюджетам </t>
  </si>
  <si>
    <t>Субвенція з державного бюджету місцевим бюджетам на придбання витратних матеріалів для закладів охорони здоров'я та лікарських засобів для інгаляційної анестезії</t>
  </si>
  <si>
    <t>СТАН</t>
  </si>
  <si>
    <t>1</t>
  </si>
  <si>
    <t>2</t>
  </si>
  <si>
    <t xml:space="preserve">фінансування загальнодержавних програм, що виконуються місцевими органами влади шляхом одержання </t>
  </si>
  <si>
    <t xml:space="preserve"> Затверджено місцевими радами на рік із урахуванням змін</t>
  </si>
  <si>
    <t>Затверджено місцевими радами на рік із урахуванням змін</t>
  </si>
  <si>
    <t>Субвенція з державного бюджету місцевим бюджетам на відшкодування вартості лікарських засобів для лікування окремих захворювань</t>
  </si>
  <si>
    <t>41033500</t>
  </si>
  <si>
    <t>41033600</t>
  </si>
  <si>
    <t>41033700</t>
  </si>
  <si>
    <t>41034400</t>
  </si>
  <si>
    <t>41034900</t>
  </si>
  <si>
    <t>Субвенція з державного бюджету місцевим бюджетам на надання пільг та житлових субсидій населенню на оплату електроенергії, природного газу, послуг тепло-, водопостачання і водовідведення, квартирної плати (утримання будинків і споруд та прибудинкових територій), управління багатоквартирним будинком, вивезення побутового сміття та рідких нечистот,</t>
  </si>
  <si>
    <t>Субвенція з державного бюджету місцевим бюджетам на 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осіб з їх числа,</t>
  </si>
  <si>
    <t>Субвенція з державного бюджету місцевим бюджетам на реформування регіональних систем охорони здоров'я для здійснення заходів з виконання спільного з Міжнародним банком реконструкції та розвитку проекту "Поліпшення охорони здоров'я на службі у людей </t>
  </si>
  <si>
    <t>Субвенція з державного бюджету місцевим бюджетам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пунктах,</t>
  </si>
  <si>
    <t>Субвенція з державного бюджету місцевим бюджетам на надання державної підтримки особам з особливими потребами </t>
  </si>
  <si>
    <t xml:space="preserve"> Субвенція з державного бюджету місцевим бюджетам на формування інфраструктури об'єднаних територіальних громад         </t>
  </si>
  <si>
    <t xml:space="preserve">  Субвенція з державного бюджету місцевим бюджетам на модернізацію та оновлення матеріально-технічної бази професійно-технічних навчальних закладів        </t>
  </si>
  <si>
    <t>Субвенція з державного бюджету місцевим бюджетам на виплату грошової компенсації за належні для отримання жилі приміщення для сімей загиблих осіб, визначених абзацами 5 - 8 пункту 1 статті 10 Закону України "Про статус ветеранів війни, гарантії їх соціального захисту", для осіб з інвалідністю I - II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визначених пунктами 11 - 14 частини другої статті 7 Закону України "Про статус ветеранів війни, гарантії їх соціального захисту", та які потребують поліпшення житлових умов,</t>
  </si>
  <si>
    <t>Субвенція з державного бюджету місцевим бюджетам на забезпечення якісної, сучасної та доступної загальної середньої освіти "Нова українська школа",</t>
  </si>
  <si>
    <t>Субвенція з державного бюджету місцевим бюджетам на виплату грошової компенсації за належні для отримання жилі приміщення для сімей загиблих учасників бойових дій на території інших держав, визначених у абзаці першому пункту 1 статті 10 Закону України "Про статус ветеранів війни, гарантії їх соціального захисту", для осіб з інвалідністю I - II групи з числа учасників бойових дій на території інших держав, які стали інвалідами внаслідок поранення, контузії, каліцтва або захворювання, пов'язаних з перебуванням у цих державах, визначених пунктом 7 частини другої статті 7 Закону України "Про статус ветеранів війни, гарантії їх соціального захисту", та які потребують поліпшення житлових умов,</t>
  </si>
  <si>
    <t xml:space="preserve">Субвенція з державного бюджету місцевим бюджетам на здійснення заходів щодо соціально-економічного розвитку окремих територій </t>
  </si>
  <si>
    <t>Субвенція з державного бюджету місцевим бюджетам на виплату грошової компенсації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антитерористичній операції, забезпеченні її проведення, перебуваючи безпосередньо в районах антитерористичної операції у період її проведення, та визнані особами з інвалідністю внаслідок війни III групи відповідно до пунктів 11 - 14 частини другої статті 7 або учасниками бойових дій відповідно до пунктів 19 - 20 частини першої статті 6 Закону України "Про статус ветеранів війни, гарантії їх соціального захисту", та які потребують поліпшення житлових умов,</t>
  </si>
  <si>
    <t>Субвенція з державного бюджету місцевим бюджетам на будівницвто/реконструкцію палаців спорту</t>
  </si>
  <si>
    <t>Субвенція з державного бюджету місцевим бюджетам на реалізацію заходів, спрямованих на розвиток системи охорони здоров'я у сільський місцевості,</t>
  </si>
  <si>
    <t>Субвенція з державного бюджету місцевим бюджетам на погашення різниці між фактичною вартістю теплової енергії, послуг з централізованого опалення, постачання гарячої води, централізованого водопостачання та водовідведення, постачання холодної води та водовідведення (з використанням внутрішньобудинкових систем), що вироблялися, транспортувалися та постачалися населенню, бюджетним установам і організаціям та/або іншим підприємствам теплопостачання, централізованого питного водопостачання та водовідведення, які надають такі послуги, та тарифами, що затверджувалися та/або погоджувалися органами державної влади чи місцевого самоврядування,</t>
  </si>
  <si>
    <t>Субвенція з державного бюджету місцевим бюджетам на проведення виборів депутатів місцевих рад та сільських, селищних, міських голів </t>
  </si>
  <si>
    <t>Субвенція з державного бюджету місцевим бюджетам на реалізацію заходів, спрямованих на підвищення якості освіти</t>
  </si>
  <si>
    <t>Субвенція з державного бюджету місцевим бюджетам на придбання ангіографічного обладнання</t>
  </si>
  <si>
    <t>Субвенція з державного бюджету місцевим бюджетам на виплату грошової компенсації за належні для отримання жилі приміщення для сімей осіб, визначених у абзаці чотирнадцятому пункту 1 статті 10 Закону України "Про статус ветеранів війни, гарантії їх соціального захисту", для осіб з інвалідністю I - II групи, які стали особами з інвалідністю внаслідок поранень, каліцтва, контузії чи інших ушкоджень здоров'я, одержаних під час участі у Революції Гідності, визначених пунктом 10 частини другої статті 7 Закону України "Про статус ветеранів війни, гарантії їх соціального захисту", та які потребують поліпшення житлових умов,</t>
  </si>
  <si>
    <t>Субвенція з державного бюджету місцевим бюджетам на будівництво мультифункціональних майданчиків для занять ігровими видами спорту</t>
  </si>
  <si>
    <t>Субвенція з державного бюджету місцевим бюджетам на будівництво нових, реконструкцію та капітальний ремонт існуючих спортивних п'ятдесятиметрових і двадцятип'ятиметрових басейнів</t>
  </si>
  <si>
    <t>Субвенція з державного бюджету місцевим бюджетам на реалізацію проектів транскордонного співробітництва</t>
  </si>
  <si>
    <t>Субвенція з державного бюджету місцевим бюджетам на здійснення заходів щодо підтримки територій, що зазнали негативного впливу внаслідок збройного конфлікту на сході України</t>
  </si>
  <si>
    <t>Субвенція з державного бюджету обласному бюджету Львівської області на погашення кредиторської заборгованості, що утворилася за придбане у 2012 році медичне обладнання (мамографічне, рентгенологічне та апарати ультразвукової діагностики) вітчизняного виробництва</t>
  </si>
  <si>
    <t>Субвенція з державного бюджету місцевим бюджетам на реалізацію програми "Спроможна школа для кращих результатів"</t>
  </si>
  <si>
    <t>Субвенція з державного бюджету місцевим бюджетам на реалізацію проектів з реконструкції, капітального ремонту приймальних відділень в опорних закладах охорони здоров'я у госпітальних округах</t>
  </si>
  <si>
    <t>Субвенція з державного бюджету місцевим бюджетам на здійснення доплат медичним та іншим працівникам закладів охорони здоров'я за рахунок коштів, виділених з фонду боротьби з гострою респіраторною хворобою COVID-19, спричиненою коронавірусом SARS-CoV-2, та її наслідками</t>
  </si>
  <si>
    <t>Субвенція з державного бюджету місцевим бюджетам на забезпечення подачею кисню ліжкового фонду закладів охорони здоров’я, які надають стаціонарну медичну допомогу пацієнтам з гострою респіраторною хворобою COVID-19, спричиненою коронавірусом SARS-CoV-2, за рахунок коштів, виділених з фонду боротьби з гострою респіраторною хворобою COVID-19, спричиненою коронавірусом SARS-CoV-2, та її наслідками</t>
  </si>
  <si>
    <t>Субвенція з державного бюджету обласному бюджету Львівської області на проведення капітального та поточного середнього ремонту автомобільних доріг</t>
  </si>
  <si>
    <t>Субвенція з державного бюджету обласному бюджету Львівської області на нове будівництво моста через річку Східничанка з підходами по вул. Кропивницькій в смт. Східниця м. Борислава Львівської області</t>
  </si>
  <si>
    <t>Субвенція з державного бюджету місцевим бюджетам на забезпечення здійснення деяких заходів, спрямованих на запобігання виникненню та поширенню, локалізацію та ліквідацію спалахів, епідемій та пандемій гострої респіраторної хвороби COVID-19, спричиненої коронавірусом SARS-CoV-2, за рахунок коштів, виділених з фонду боротьби з гострою респіраторною хворобою COVID-19, спричиненою коронавірусом SARS-CoV-2, та її наслідками</t>
  </si>
  <si>
    <t>Субвенція з державного бюджету місцевим бюджетам для забезпечення опорних закладів охорони здоров’я у госпітальних округах медичним обладнанням, а саме системами рентгенівськими діагностичними стаціонарними загального призначення (цифровими) та апаратами ультразвукової діагностики за рахунок коштів, виділених з фонду боротьби з гострою респіраторною хворобою COVID-19, спричиненою коронавірусом SARS-CoV-2, та її наслідками</t>
  </si>
  <si>
    <t>Субвенція з державного бюджету місцевим бюджетам на заходи, спрямовані на боротьбу з гострою респіраторною хворобою COVID-19, спричиненою коронавірусом SARS-CoV-2, та її наслідками під час навчального процесу у закладах загальної середньої освіти</t>
  </si>
  <si>
    <t>Субвенція з державного бюджету місцевим бюджетам на розвиток мережі центрів надання адміністративних послуг</t>
  </si>
  <si>
    <t>Субвенція з державного бюджету місцевим бюджетам на реалізацію заходів, спрямованих на підвищення доступності широкосмугового доступу до Інтернету в сільській місцевості</t>
  </si>
  <si>
    <t>Субвенція з державного бюджету місцевим бюджетам на створення мережі спеціалізованих служб підтримки осіб, які постраждали від домашнього насильства та/або насильства за ознакою статі</t>
  </si>
  <si>
    <t>Субвенція з державного бюджету місцевим бюджетам на розроблення комплексних планів просторового розвитку територій територіальних громад</t>
  </si>
  <si>
    <t>Субвенція з державного бюджету місцевим бюджетам на реалізацію проектів ремонтно-реставраційних та консервативних робіт пам"яток культурної спадщини, що перебувають у комунальній власності</t>
  </si>
  <si>
    <t>Субвенція з державного бюджету місцевим бюджетам на реалізацію інфраструктурних проектів та розвиток об'єктів соціально-культурної сфери</t>
  </si>
  <si>
    <t>Субвенція з державного бюджету місцевим бюджетам на розвиток комунальної інфраструктури, у тому числі на придбання комунальної техніки</t>
  </si>
  <si>
    <t>Субвенція з державного бюджету місцевим бюджетам на закупівлю опорними закладами охорони здоров'я послуг щодо проектування та встановлення кисневих станцій</t>
  </si>
  <si>
    <t>Субвенція з державного бюджету місцевим бюджетам  на забезпечення окремих видатків районних рад, спрямованих на виконання їх повноважень</t>
  </si>
  <si>
    <t>Субвенція з державного бюджету місцевим бюджетам на здійснення підтримки окремих закладів та заходів у системі охорони здоров"я</t>
  </si>
  <si>
    <t>Субвенція з державного бюджету місцевим бюджетам на забезпечення нагальних потреб функціонування держави в умовах воєнного стану</t>
  </si>
  <si>
    <t>цільових коштів (субвенцій) з державного бюджету  на визначену мету в 2023 році</t>
  </si>
  <si>
    <t>Фактично отримано з державного бюджету станом на 01.05.2023</t>
  </si>
  <si>
    <t>Профінансовано станом на 01.05.2023</t>
  </si>
  <si>
    <t xml:space="preserve"> Субвенція з державного бюджету місцевим бюджетам на виконання окремих заходів з реалізації соціального проекту "Активні парки - локації здорової України"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</si>
</sst>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9" formatCode="_-* #,##0_р_._-;\-* #,##0_р_._-;_-* &quot;-&quot;_р_._-;_-@_-"/>
    <numFmt numFmtId="181" formatCode="_-* #,##0.00_р_._-;\-* #,##0.00_р_._-;_-* &quot;-&quot;??_р_._-;_-@_-"/>
    <numFmt numFmtId="191" formatCode="#,##0.0"/>
  </numFmts>
  <fonts count="38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color indexed="10"/>
      <name val="Times New Roman"/>
      <family val="1"/>
      <charset val="204"/>
    </font>
    <font>
      <sz val="18"/>
      <color indexed="10"/>
      <name val="Times New Roman"/>
      <family val="1"/>
      <charset val="204"/>
    </font>
    <font>
      <sz val="16"/>
      <name val="Times New Roman"/>
      <family val="1"/>
      <charset val="204"/>
    </font>
    <font>
      <sz val="18"/>
      <name val="Times New Roman"/>
      <family val="1"/>
      <charset val="204"/>
    </font>
    <font>
      <sz val="20"/>
      <name val="Times New Roman"/>
      <family val="1"/>
      <charset val="204"/>
    </font>
    <font>
      <b/>
      <sz val="20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0"/>
      <color indexed="8"/>
      <name val="MS Sans Serif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20"/>
      <color indexed="8"/>
      <name val="Times New Roman"/>
      <family val="1"/>
      <charset val="204"/>
    </font>
    <font>
      <sz val="20"/>
      <color indexed="10"/>
      <name val="Times New Roman"/>
      <family val="1"/>
      <charset val="204"/>
    </font>
    <font>
      <sz val="20"/>
      <name val="Times New Roman"/>
      <charset val="204"/>
    </font>
    <font>
      <sz val="18"/>
      <color indexed="8"/>
      <name val="Times New Roman"/>
      <family val="1"/>
      <charset val="204"/>
    </font>
    <font>
      <sz val="20"/>
      <color indexed="63"/>
      <name val="Times New Roman"/>
      <family val="1"/>
      <charset val="204"/>
    </font>
    <font>
      <sz val="10"/>
      <name val="Arial"/>
      <charset val="204"/>
    </font>
    <font>
      <sz val="10"/>
      <color indexed="5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</fills>
  <borders count="1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47">
    <xf numFmtId="0" fontId="0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" fillId="0" borderId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16" fillId="7" borderId="1" applyNumberFormat="0" applyAlignment="0" applyProtection="0"/>
    <xf numFmtId="0" fontId="17" fillId="20" borderId="2" applyNumberFormat="0" applyAlignment="0" applyProtection="0"/>
    <xf numFmtId="0" fontId="18" fillId="20" borderId="1" applyNumberFormat="0" applyAlignment="0" applyProtection="0"/>
    <xf numFmtId="0" fontId="19" fillId="0" borderId="3" applyNumberFormat="0" applyFill="0" applyAlignment="0" applyProtection="0"/>
    <xf numFmtId="0" fontId="20" fillId="0" borderId="4" applyNumberFormat="0" applyFill="0" applyAlignment="0" applyProtection="0"/>
    <xf numFmtId="0" fontId="21" fillId="0" borderId="5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6" applyNumberFormat="0" applyFill="0" applyAlignment="0" applyProtection="0"/>
    <xf numFmtId="0" fontId="23" fillId="21" borderId="7" applyNumberFormat="0" applyAlignment="0" applyProtection="0"/>
    <xf numFmtId="0" fontId="24" fillId="0" borderId="0" applyNumberFormat="0" applyFill="0" applyBorder="0" applyAlignment="0" applyProtection="0"/>
    <xf numFmtId="0" fontId="25" fillId="22" borderId="0" applyNumberFormat="0" applyBorder="0" applyAlignment="0" applyProtection="0"/>
    <xf numFmtId="0" fontId="36" fillId="0" borderId="0"/>
    <xf numFmtId="0" fontId="13" fillId="0" borderId="0"/>
    <xf numFmtId="0" fontId="26" fillId="3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23" borderId="8" applyNumberFormat="0" applyFont="0" applyAlignment="0" applyProtection="0"/>
    <xf numFmtId="0" fontId="28" fillId="0" borderId="9" applyNumberFormat="0" applyFill="0" applyAlignment="0" applyProtection="0"/>
    <xf numFmtId="0" fontId="29" fillId="0" borderId="0" applyNumberFormat="0" applyFill="0" applyBorder="0" applyAlignment="0" applyProtection="0"/>
    <xf numFmtId="179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0" fontId="30" fillId="4" borderId="0" applyNumberFormat="0" applyBorder="0" applyAlignment="0" applyProtection="0"/>
  </cellStyleXfs>
  <cellXfs count="51">
    <xf numFmtId="0" fontId="0" fillId="0" borderId="0" xfId="0"/>
    <xf numFmtId="0" fontId="3" fillId="0" borderId="0" xfId="0" applyFont="1"/>
    <xf numFmtId="0" fontId="9" fillId="0" borderId="0" xfId="0" applyFont="1"/>
    <xf numFmtId="0" fontId="5" fillId="0" borderId="0" xfId="0" applyFont="1"/>
    <xf numFmtId="0" fontId="9" fillId="0" borderId="0" xfId="0" applyFont="1" applyAlignment="1">
      <alignment horizontal="center"/>
    </xf>
    <xf numFmtId="0" fontId="9" fillId="0" borderId="0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2" fontId="5" fillId="0" borderId="10" xfId="19" applyNumberFormat="1" applyFont="1" applyFill="1" applyBorder="1" applyAlignment="1" applyProtection="1">
      <alignment horizontal="center" vertical="center" wrapText="1"/>
      <protection hidden="1"/>
    </xf>
    <xf numFmtId="2" fontId="5" fillId="0" borderId="10" xfId="19" applyNumberFormat="1" applyFont="1" applyFill="1" applyBorder="1" applyAlignment="1" applyProtection="1">
      <alignment horizontal="center" vertical="center" wrapText="1"/>
      <protection locked="0" hidden="1"/>
    </xf>
    <xf numFmtId="191" fontId="6" fillId="0" borderId="0" xfId="0" applyNumberFormat="1" applyFont="1"/>
    <xf numFmtId="191" fontId="7" fillId="0" borderId="10" xfId="0" applyNumberFormat="1" applyFont="1" applyBorder="1" applyAlignment="1">
      <alignment horizontal="center" vertical="center"/>
    </xf>
    <xf numFmtId="191" fontId="6" fillId="0" borderId="10" xfId="0" applyNumberFormat="1" applyFont="1" applyBorder="1" applyAlignment="1">
      <alignment horizontal="center" vertical="center"/>
    </xf>
    <xf numFmtId="191" fontId="8" fillId="0" borderId="10" xfId="0" applyNumberFormat="1" applyFont="1" applyBorder="1" applyAlignment="1">
      <alignment horizontal="center" vertical="center"/>
    </xf>
    <xf numFmtId="191" fontId="4" fillId="0" borderId="0" xfId="0" applyNumberFormat="1" applyFont="1"/>
    <xf numFmtId="191" fontId="12" fillId="0" borderId="0" xfId="0" applyNumberFormat="1" applyFont="1"/>
    <xf numFmtId="191" fontId="3" fillId="0" borderId="0" xfId="0" applyNumberFormat="1" applyFont="1"/>
    <xf numFmtId="191" fontId="9" fillId="0" borderId="0" xfId="0" applyNumberFormat="1" applyFont="1"/>
    <xf numFmtId="1" fontId="7" fillId="0" borderId="10" xfId="0" applyNumberFormat="1" applyFont="1" applyBorder="1" applyAlignment="1">
      <alignment horizontal="left" vertical="center" wrapText="1"/>
    </xf>
    <xf numFmtId="0" fontId="7" fillId="0" borderId="0" xfId="0" applyFont="1" applyAlignment="1">
      <alignment vertical="center" wrapText="1"/>
    </xf>
    <xf numFmtId="0" fontId="31" fillId="0" borderId="10" xfId="38" applyFont="1" applyBorder="1" applyAlignment="1">
      <alignment vertical="center" wrapText="1"/>
    </xf>
    <xf numFmtId="1" fontId="7" fillId="0" borderId="10" xfId="0" applyNumberFormat="1" applyFont="1" applyBorder="1" applyAlignment="1">
      <alignment horizontal="center" vertical="center"/>
    </xf>
    <xf numFmtId="1" fontId="7" fillId="0" borderId="11" xfId="0" applyNumberFormat="1" applyFont="1" applyBorder="1" applyAlignment="1">
      <alignment wrapText="1"/>
    </xf>
    <xf numFmtId="191" fontId="10" fillId="0" borderId="0" xfId="0" applyNumberFormat="1" applyFont="1"/>
    <xf numFmtId="1" fontId="7" fillId="0" borderId="11" xfId="0" applyNumberFormat="1" applyFont="1" applyBorder="1" applyAlignment="1">
      <alignment vertical="center" wrapText="1"/>
    </xf>
    <xf numFmtId="0" fontId="6" fillId="0" borderId="0" xfId="0" applyFont="1"/>
    <xf numFmtId="0" fontId="32" fillId="0" borderId="10" xfId="0" applyFont="1" applyBorder="1"/>
    <xf numFmtId="1" fontId="8" fillId="0" borderId="10" xfId="0" applyNumberFormat="1" applyFont="1" applyBorder="1" applyAlignment="1">
      <alignment horizontal="center" vertical="center" wrapText="1"/>
    </xf>
    <xf numFmtId="0" fontId="4" fillId="0" borderId="0" xfId="0" applyFont="1"/>
    <xf numFmtId="1" fontId="33" fillId="0" borderId="12" xfId="0" applyNumberFormat="1" applyFont="1" applyBorder="1" applyAlignment="1">
      <alignment wrapText="1"/>
    </xf>
    <xf numFmtId="49" fontId="5" fillId="24" borderId="13" xfId="0" applyNumberFormat="1" applyFont="1" applyFill="1" applyBorder="1" applyAlignment="1" applyProtection="1">
      <alignment horizontal="center" vertical="center" wrapText="1"/>
      <protection hidden="1"/>
    </xf>
    <xf numFmtId="1" fontId="5" fillId="0" borderId="13" xfId="19" applyNumberFormat="1" applyFont="1" applyFill="1" applyBorder="1" applyAlignment="1" applyProtection="1">
      <alignment horizontal="center" vertical="center" wrapText="1"/>
      <protection hidden="1"/>
    </xf>
    <xf numFmtId="1" fontId="5" fillId="0" borderId="13" xfId="19" applyNumberFormat="1" applyFont="1" applyFill="1" applyBorder="1" applyAlignment="1" applyProtection="1">
      <alignment horizontal="center" vertical="center" wrapText="1"/>
      <protection locked="0" hidden="1"/>
    </xf>
    <xf numFmtId="1" fontId="6" fillId="0" borderId="10" xfId="0" applyNumberFormat="1" applyFont="1" applyBorder="1" applyAlignment="1">
      <alignment horizontal="left" vertical="center" wrapText="1"/>
    </xf>
    <xf numFmtId="0" fontId="34" fillId="0" borderId="10" xfId="38" applyFont="1" applyBorder="1" applyAlignment="1">
      <alignment vertical="center" wrapText="1"/>
    </xf>
    <xf numFmtId="1" fontId="6" fillId="0" borderId="11" xfId="0" applyNumberFormat="1" applyFont="1" applyBorder="1" applyAlignment="1">
      <alignment vertical="center" wrapText="1"/>
    </xf>
    <xf numFmtId="0" fontId="35" fillId="0" borderId="0" xfId="0" applyFont="1" applyAlignment="1">
      <alignment wrapText="1"/>
    </xf>
    <xf numFmtId="1" fontId="7" fillId="0" borderId="14" xfId="0" applyNumberFormat="1" applyFont="1" applyBorder="1" applyAlignment="1">
      <alignment horizontal="center" vertical="center"/>
    </xf>
    <xf numFmtId="191" fontId="7" fillId="0" borderId="15" xfId="0" applyNumberFormat="1" applyFont="1" applyBorder="1" applyAlignment="1">
      <alignment horizontal="center" vertical="center"/>
    </xf>
    <xf numFmtId="1" fontId="6" fillId="0" borderId="16" xfId="0" applyNumberFormat="1" applyFont="1" applyBorder="1" applyAlignment="1">
      <alignment horizontal="left" vertical="center" wrapText="1"/>
    </xf>
    <xf numFmtId="1" fontId="7" fillId="0" borderId="17" xfId="0" applyNumberFormat="1" applyFont="1" applyBorder="1" applyAlignment="1">
      <alignment horizontal="left" vertical="center" wrapText="1"/>
    </xf>
    <xf numFmtId="0" fontId="35" fillId="24" borderId="10" xfId="0" applyFont="1" applyFill="1" applyBorder="1" applyAlignment="1">
      <alignment horizontal="left" vertical="top" wrapText="1"/>
    </xf>
    <xf numFmtId="1" fontId="7" fillId="0" borderId="10" xfId="0" applyNumberFormat="1" applyFont="1" applyBorder="1" applyAlignment="1">
      <alignment wrapText="1"/>
    </xf>
    <xf numFmtId="0" fontId="7" fillId="0" borderId="10" xfId="37" applyFont="1" applyBorder="1" applyAlignment="1">
      <alignment vertical="center" wrapText="1"/>
    </xf>
    <xf numFmtId="1" fontId="33" fillId="0" borderId="12" xfId="0" applyNumberFormat="1" applyFont="1" applyBorder="1" applyAlignment="1">
      <alignment vertical="center" wrapText="1"/>
    </xf>
    <xf numFmtId="191" fontId="37" fillId="0" borderId="0" xfId="0" applyNumberFormat="1" applyFont="1"/>
    <xf numFmtId="0" fontId="37" fillId="0" borderId="0" xfId="0" applyFont="1"/>
    <xf numFmtId="0" fontId="8" fillId="0" borderId="0" xfId="0" applyFont="1" applyAlignment="1">
      <alignment horizontal="center"/>
    </xf>
    <xf numFmtId="49" fontId="11" fillId="24" borderId="10" xfId="0" applyNumberFormat="1" applyFont="1" applyFill="1" applyBorder="1" applyAlignment="1" applyProtection="1">
      <alignment horizontal="center" vertical="center" wrapText="1"/>
      <protection hidden="1"/>
    </xf>
    <xf numFmtId="49" fontId="11" fillId="24" borderId="10" xfId="0" applyNumberFormat="1" applyFont="1" applyFill="1" applyBorder="1" applyAlignment="1" applyProtection="1">
      <alignment horizontal="center" wrapText="1"/>
      <protection hidden="1"/>
    </xf>
    <xf numFmtId="49" fontId="11" fillId="24" borderId="10" xfId="0" applyNumberFormat="1" applyFont="1" applyFill="1" applyBorder="1" applyAlignment="1" applyProtection="1">
      <alignment horizontal="center" vertical="center" wrapText="1"/>
    </xf>
  </cellXfs>
  <cellStyles count="47">
    <cellStyle name="20% - Акцент1" xfId="1"/>
    <cellStyle name="20% - Акцент2" xfId="2"/>
    <cellStyle name="20% - Акцент3" xfId="3"/>
    <cellStyle name="20% - Акцент4" xfId="4"/>
    <cellStyle name="20% - Акцент5" xfId="5"/>
    <cellStyle name="20% - Акцент6" xfId="6"/>
    <cellStyle name="40% - Акцент1" xfId="7"/>
    <cellStyle name="40% - Акцент2" xfId="8"/>
    <cellStyle name="40% - Акцент3" xfId="9"/>
    <cellStyle name="40% - Акцент4" xfId="10"/>
    <cellStyle name="40% - Акцент5" xfId="11"/>
    <cellStyle name="40% - Акцент6" xfId="12"/>
    <cellStyle name="60% - Акцент1" xfId="13"/>
    <cellStyle name="60% - Акцент2" xfId="14"/>
    <cellStyle name="60% - Акцент3" xfId="15"/>
    <cellStyle name="60% - Акцент4" xfId="16"/>
    <cellStyle name="60% - Акцент5" xfId="17"/>
    <cellStyle name="60% - Акцент6" xfId="18"/>
    <cellStyle name="Normal_xxmzviAL" xfId="19"/>
    <cellStyle name="Акцент1" xfId="20"/>
    <cellStyle name="Акцент2" xfId="21"/>
    <cellStyle name="Акцент3" xfId="22"/>
    <cellStyle name="Акцент4" xfId="23"/>
    <cellStyle name="Акцент5" xfId="24"/>
    <cellStyle name="Акцент6" xfId="25"/>
    <cellStyle name="Ввод " xfId="26"/>
    <cellStyle name="Вывод" xfId="27"/>
    <cellStyle name="Вычисление" xfId="28"/>
    <cellStyle name="Заголовок 1" xfId="29" builtinId="16" customBuiltin="1"/>
    <cellStyle name="Заголовок 2" xfId="30" builtinId="17" customBuiltin="1"/>
    <cellStyle name="Заголовок 3" xfId="31" builtinId="18" customBuiltin="1"/>
    <cellStyle name="Заголовок 4" xfId="32" builtinId="19" customBuiltin="1"/>
    <cellStyle name="Звичайний" xfId="0" builtinId="0"/>
    <cellStyle name="Итог" xfId="33"/>
    <cellStyle name="Контрольная ячейка" xfId="34"/>
    <cellStyle name="Название" xfId="35"/>
    <cellStyle name="Нейтральный" xfId="36"/>
    <cellStyle name="Обычный_shabl_dod" xfId="37"/>
    <cellStyle name="Обычный_Лист1 (2)" xfId="38"/>
    <cellStyle name="Плохой" xfId="39"/>
    <cellStyle name="Пояснение" xfId="40"/>
    <cellStyle name="Примечание" xfId="41"/>
    <cellStyle name="Связанная ячейка" xfId="42"/>
    <cellStyle name="Текст предупреждения" xfId="43"/>
    <cellStyle name="Тысячи [0]_Розподіл (2)" xfId="44"/>
    <cellStyle name="Тысячи_Розподіл (2)" xfId="45"/>
    <cellStyle name="Хороший" xfId="4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J72"/>
  <sheetViews>
    <sheetView showZeros="0" tabSelected="1" view="pageBreakPreview" zoomScale="45" zoomScaleNormal="100" workbookViewId="0">
      <selection activeCell="C64" sqref="C64:I67"/>
    </sheetView>
  </sheetViews>
  <sheetFormatPr defaultColWidth="8.85546875" defaultRowHeight="12.75" x14ac:dyDescent="0.2"/>
  <cols>
    <col min="1" max="1" width="18.85546875" style="1" customWidth="1"/>
    <col min="2" max="2" width="79.140625" style="1" customWidth="1"/>
    <col min="3" max="3" width="28.42578125" style="1" customWidth="1"/>
    <col min="4" max="4" width="29.7109375" style="1" customWidth="1"/>
    <col min="5" max="5" width="25.28515625" style="1" customWidth="1"/>
    <col min="6" max="6" width="24.5703125" style="1" customWidth="1"/>
    <col min="7" max="7" width="27.28515625" style="1" customWidth="1"/>
    <col min="8" max="8" width="25.7109375" style="1" customWidth="1"/>
    <col min="9" max="9" width="11.85546875" style="1" bestFit="1" customWidth="1"/>
    <col min="10" max="16384" width="8.85546875" style="1"/>
  </cols>
  <sheetData>
    <row r="1" spans="1:9" s="2" customFormat="1" ht="55.15" customHeight="1" x14ac:dyDescent="0.35">
      <c r="A1" s="47" t="s">
        <v>18</v>
      </c>
      <c r="B1" s="47"/>
      <c r="C1" s="47"/>
      <c r="D1" s="47"/>
      <c r="E1" s="47"/>
      <c r="F1" s="47"/>
      <c r="G1" s="47"/>
      <c r="H1" s="47"/>
    </row>
    <row r="2" spans="1:9" s="2" customFormat="1" ht="32.450000000000003" customHeight="1" x14ac:dyDescent="0.35">
      <c r="A2" s="47" t="s">
        <v>21</v>
      </c>
      <c r="B2" s="47"/>
      <c r="C2" s="47"/>
      <c r="D2" s="47"/>
      <c r="E2" s="47"/>
      <c r="F2" s="47"/>
      <c r="G2" s="47"/>
      <c r="H2" s="47"/>
    </row>
    <row r="3" spans="1:9" s="2" customFormat="1" ht="37.9" customHeight="1" x14ac:dyDescent="0.35">
      <c r="A3" s="47" t="s">
        <v>74</v>
      </c>
      <c r="B3" s="47"/>
      <c r="C3" s="47"/>
      <c r="D3" s="47"/>
      <c r="E3" s="47"/>
      <c r="F3" s="47"/>
      <c r="G3" s="47"/>
      <c r="H3" s="47"/>
    </row>
    <row r="4" spans="1:9" s="2" customFormat="1" ht="20.25" hidden="1" x14ac:dyDescent="0.3">
      <c r="B4" s="3" t="s">
        <v>12</v>
      </c>
      <c r="C4" s="4"/>
      <c r="D4" s="4"/>
      <c r="E4" s="4"/>
      <c r="F4" s="4"/>
      <c r="G4" s="4"/>
      <c r="H4" s="4"/>
    </row>
    <row r="5" spans="1:9" s="2" customFormat="1" ht="34.9" customHeight="1" x14ac:dyDescent="0.3">
      <c r="F5" s="5"/>
      <c r="G5" s="6"/>
      <c r="H5" s="7" t="s">
        <v>5</v>
      </c>
    </row>
    <row r="6" spans="1:9" s="2" customFormat="1" ht="37.9" customHeight="1" x14ac:dyDescent="0.3">
      <c r="A6" s="48" t="s">
        <v>7</v>
      </c>
      <c r="B6" s="48" t="s">
        <v>2</v>
      </c>
      <c r="C6" s="49" t="s">
        <v>3</v>
      </c>
      <c r="D6" s="49"/>
      <c r="E6" s="49"/>
      <c r="F6" s="50" t="s">
        <v>4</v>
      </c>
      <c r="G6" s="50"/>
      <c r="H6" s="50"/>
    </row>
    <row r="7" spans="1:9" s="2" customFormat="1" ht="123.6" customHeight="1" x14ac:dyDescent="0.2">
      <c r="A7" s="48"/>
      <c r="B7" s="48"/>
      <c r="C7" s="8" t="s">
        <v>22</v>
      </c>
      <c r="D7" s="9" t="s">
        <v>75</v>
      </c>
      <c r="E7" s="9" t="s">
        <v>76</v>
      </c>
      <c r="F7" s="8" t="s">
        <v>23</v>
      </c>
      <c r="G7" s="9" t="str">
        <f>+D7</f>
        <v>Фактично отримано з державного бюджету станом на 01.05.2023</v>
      </c>
      <c r="H7" s="9" t="str">
        <f>+E7</f>
        <v>Профінансовано станом на 01.05.2023</v>
      </c>
    </row>
    <row r="8" spans="1:9" s="2" customFormat="1" ht="28.9" customHeight="1" x14ac:dyDescent="0.2">
      <c r="A8" s="30" t="s">
        <v>19</v>
      </c>
      <c r="B8" s="30" t="s">
        <v>20</v>
      </c>
      <c r="C8" s="31">
        <v>3</v>
      </c>
      <c r="D8" s="32">
        <v>4</v>
      </c>
      <c r="E8" s="32">
        <v>5</v>
      </c>
      <c r="F8" s="31">
        <v>6</v>
      </c>
      <c r="G8" s="32">
        <v>7</v>
      </c>
      <c r="H8" s="32">
        <v>8</v>
      </c>
    </row>
    <row r="9" spans="1:9" ht="97.5" hidden="1" customHeight="1" x14ac:dyDescent="0.2">
      <c r="A9" s="21">
        <v>41030300</v>
      </c>
      <c r="B9" s="18" t="s">
        <v>46</v>
      </c>
      <c r="C9" s="11"/>
      <c r="D9" s="11"/>
      <c r="E9" s="11"/>
      <c r="F9" s="11"/>
      <c r="G9" s="11"/>
      <c r="H9" s="11"/>
      <c r="I9" s="16">
        <f t="shared" ref="I9:I60" si="0">+C9+D9+E9+F9+G9+H9</f>
        <v>0</v>
      </c>
    </row>
    <row r="10" spans="1:9" ht="120.75" hidden="1" customHeight="1" x14ac:dyDescent="0.4">
      <c r="A10" s="21">
        <v>41030400</v>
      </c>
      <c r="B10" s="29" t="s">
        <v>55</v>
      </c>
      <c r="C10" s="11"/>
      <c r="D10" s="11"/>
      <c r="E10" s="11"/>
      <c r="F10" s="11"/>
      <c r="G10" s="11"/>
      <c r="H10" s="11"/>
      <c r="I10" s="16">
        <f t="shared" si="0"/>
        <v>0</v>
      </c>
    </row>
    <row r="11" spans="1:9" ht="409.6" hidden="1" customHeight="1" x14ac:dyDescent="0.2">
      <c r="A11" s="21">
        <v>41030500</v>
      </c>
      <c r="B11" s="39" t="s">
        <v>41</v>
      </c>
      <c r="C11" s="11"/>
      <c r="D11" s="11"/>
      <c r="E11" s="11"/>
      <c r="F11" s="11"/>
      <c r="G11" s="12"/>
      <c r="H11" s="12"/>
      <c r="I11" s="16">
        <f t="shared" si="0"/>
        <v>0</v>
      </c>
    </row>
    <row r="12" spans="1:9" ht="109.5" customHeight="1" x14ac:dyDescent="0.2">
      <c r="A12" s="37" t="s">
        <v>8</v>
      </c>
      <c r="B12" s="41" t="s">
        <v>71</v>
      </c>
      <c r="C12" s="38">
        <v>8995</v>
      </c>
      <c r="D12" s="11">
        <v>2998.8</v>
      </c>
      <c r="E12" s="11">
        <f>2998.8-609.52364</f>
        <v>2389.2763600000003</v>
      </c>
      <c r="F12" s="11"/>
      <c r="G12" s="11"/>
      <c r="H12" s="11"/>
      <c r="I12" s="45">
        <f t="shared" si="0"/>
        <v>14383.076359999999</v>
      </c>
    </row>
    <row r="13" spans="1:9" ht="186.75" hidden="1" customHeight="1" x14ac:dyDescent="0.2">
      <c r="A13" s="21" t="s">
        <v>9</v>
      </c>
      <c r="B13" s="40" t="s">
        <v>30</v>
      </c>
      <c r="C13" s="11"/>
      <c r="D13" s="11"/>
      <c r="E13" s="11"/>
      <c r="F13" s="11"/>
      <c r="G13" s="11"/>
      <c r="H13" s="11"/>
      <c r="I13" s="16">
        <f t="shared" si="0"/>
        <v>0</v>
      </c>
    </row>
    <row r="14" spans="1:9" ht="126.6" hidden="1" customHeight="1" x14ac:dyDescent="0.2">
      <c r="A14" s="21" t="s">
        <v>10</v>
      </c>
      <c r="B14" s="18" t="s">
        <v>0</v>
      </c>
      <c r="C14" s="11"/>
      <c r="D14" s="11"/>
      <c r="E14" s="11"/>
      <c r="F14" s="11"/>
      <c r="G14" s="11"/>
      <c r="H14" s="11"/>
      <c r="I14" s="16">
        <f t="shared" si="0"/>
        <v>0</v>
      </c>
    </row>
    <row r="15" spans="1:9" ht="126.6" hidden="1" customHeight="1" x14ac:dyDescent="0.2">
      <c r="A15" s="21">
        <v>41031200</v>
      </c>
      <c r="B15" s="43" t="s">
        <v>73</v>
      </c>
      <c r="C15" s="11"/>
      <c r="D15" s="11"/>
      <c r="E15" s="11"/>
      <c r="F15" s="11"/>
      <c r="G15" s="11"/>
      <c r="H15" s="11"/>
      <c r="I15" s="16">
        <f t="shared" si="0"/>
        <v>0</v>
      </c>
    </row>
    <row r="16" spans="1:9" ht="325.5" hidden="1" x14ac:dyDescent="0.2">
      <c r="A16" s="21">
        <v>41031300</v>
      </c>
      <c r="B16" s="33" t="s">
        <v>48</v>
      </c>
      <c r="C16" s="11"/>
      <c r="D16" s="11"/>
      <c r="E16" s="11"/>
      <c r="F16" s="11"/>
      <c r="G16" s="11"/>
      <c r="H16" s="11"/>
      <c r="I16" s="16">
        <f t="shared" si="0"/>
        <v>0</v>
      </c>
    </row>
    <row r="17" spans="1:9" ht="126.6" hidden="1" customHeight="1" x14ac:dyDescent="0.2">
      <c r="A17" s="21">
        <v>41031600</v>
      </c>
      <c r="B17" s="18" t="s">
        <v>49</v>
      </c>
      <c r="C17" s="11"/>
      <c r="D17" s="11"/>
      <c r="E17" s="11"/>
      <c r="F17" s="11"/>
      <c r="G17" s="11"/>
      <c r="H17" s="11"/>
      <c r="I17" s="16">
        <f t="shared" si="0"/>
        <v>0</v>
      </c>
    </row>
    <row r="18" spans="1:9" ht="126.6" hidden="1" customHeight="1" x14ac:dyDescent="0.2">
      <c r="A18" s="21">
        <v>41031700</v>
      </c>
      <c r="B18" s="18" t="s">
        <v>50</v>
      </c>
      <c r="C18" s="11"/>
      <c r="D18" s="11"/>
      <c r="E18" s="11"/>
      <c r="F18" s="11"/>
      <c r="G18" s="11"/>
      <c r="H18" s="11"/>
      <c r="I18" s="16">
        <f t="shared" si="0"/>
        <v>0</v>
      </c>
    </row>
    <row r="19" spans="1:9" ht="105" hidden="1" x14ac:dyDescent="0.4">
      <c r="A19" s="21">
        <v>41032300</v>
      </c>
      <c r="B19" s="36" t="s">
        <v>68</v>
      </c>
      <c r="C19" s="11"/>
      <c r="D19" s="11"/>
      <c r="E19" s="11"/>
      <c r="F19" s="11"/>
      <c r="G19" s="11"/>
      <c r="H19" s="11"/>
      <c r="I19" s="16">
        <f t="shared" si="0"/>
        <v>0</v>
      </c>
    </row>
    <row r="20" spans="1:9" ht="126" hidden="1" customHeight="1" x14ac:dyDescent="0.2">
      <c r="A20" s="21">
        <v>41023400</v>
      </c>
      <c r="B20" s="18" t="s">
        <v>51</v>
      </c>
      <c r="C20" s="11"/>
      <c r="D20" s="11"/>
      <c r="E20" s="11"/>
      <c r="F20" s="11"/>
      <c r="G20" s="11"/>
      <c r="H20" s="11"/>
      <c r="I20" s="16">
        <f t="shared" si="0"/>
        <v>0</v>
      </c>
    </row>
    <row r="21" spans="1:9" ht="118.5" hidden="1" customHeight="1" x14ac:dyDescent="0.2">
      <c r="A21" s="21">
        <v>41032500</v>
      </c>
      <c r="B21" s="18" t="s">
        <v>69</v>
      </c>
      <c r="C21" s="11"/>
      <c r="D21" s="11"/>
      <c r="E21" s="11"/>
      <c r="F21" s="11"/>
      <c r="G21" s="11"/>
      <c r="H21" s="11"/>
      <c r="I21" s="16">
        <f t="shared" si="0"/>
        <v>0</v>
      </c>
    </row>
    <row r="22" spans="1:9" ht="201.75" hidden="1" customHeight="1" x14ac:dyDescent="0.2">
      <c r="A22" s="21">
        <v>41031900</v>
      </c>
      <c r="B22" s="18" t="s">
        <v>56</v>
      </c>
      <c r="C22" s="11"/>
      <c r="D22" s="11"/>
      <c r="E22" s="11"/>
      <c r="F22" s="11"/>
      <c r="G22" s="11"/>
      <c r="H22" s="11"/>
      <c r="I22" s="16">
        <f t="shared" si="0"/>
        <v>0</v>
      </c>
    </row>
    <row r="23" spans="1:9" ht="78.75" hidden="1" x14ac:dyDescent="0.2">
      <c r="A23" s="21">
        <v>41032700</v>
      </c>
      <c r="B23" s="18" t="s">
        <v>54</v>
      </c>
      <c r="C23" s="11"/>
      <c r="D23" s="11"/>
      <c r="E23" s="11"/>
      <c r="F23" s="11"/>
      <c r="G23" s="11"/>
      <c r="H23" s="11"/>
      <c r="I23" s="16">
        <f t="shared" si="0"/>
        <v>0</v>
      </c>
    </row>
    <row r="24" spans="1:9" ht="158.25" hidden="1" customHeight="1" x14ac:dyDescent="0.2">
      <c r="A24" s="21">
        <v>41032800</v>
      </c>
      <c r="B24" s="18" t="s">
        <v>53</v>
      </c>
      <c r="C24" s="11"/>
      <c r="D24" s="11"/>
      <c r="E24" s="11"/>
      <c r="F24" s="11"/>
      <c r="G24" s="11"/>
      <c r="H24" s="11"/>
      <c r="I24" s="16">
        <f t="shared" si="0"/>
        <v>0</v>
      </c>
    </row>
    <row r="25" spans="1:9" ht="133.5" customHeight="1" x14ac:dyDescent="0.2">
      <c r="A25" s="21">
        <v>41032900</v>
      </c>
      <c r="B25" s="44" t="s">
        <v>77</v>
      </c>
      <c r="C25" s="11">
        <v>4619.8999999999996</v>
      </c>
      <c r="D25" s="11">
        <v>392.4</v>
      </c>
      <c r="E25" s="11">
        <v>392.4</v>
      </c>
      <c r="F25" s="11"/>
      <c r="G25" s="11"/>
      <c r="H25" s="11"/>
      <c r="I25" s="45">
        <f t="shared" si="0"/>
        <v>5404.6999999999989</v>
      </c>
    </row>
    <row r="26" spans="1:9" ht="109.5" customHeight="1" x14ac:dyDescent="0.2">
      <c r="A26" s="21">
        <v>41033000</v>
      </c>
      <c r="B26" s="18" t="s">
        <v>72</v>
      </c>
      <c r="C26" s="11">
        <v>123012.8</v>
      </c>
      <c r="D26" s="11">
        <v>49333.2</v>
      </c>
      <c r="E26" s="11">
        <f>49333.2-5528.58276</f>
        <v>43804.61724</v>
      </c>
      <c r="F26" s="11"/>
      <c r="G26" s="11"/>
      <c r="H26" s="11"/>
      <c r="I26" s="45">
        <f t="shared" si="0"/>
        <v>216150.61723999999</v>
      </c>
    </row>
    <row r="27" spans="1:9" ht="118.5" hidden="1" customHeight="1" x14ac:dyDescent="0.2">
      <c r="A27" s="21">
        <v>41033200</v>
      </c>
      <c r="B27" s="18" t="s">
        <v>35</v>
      </c>
      <c r="C27" s="11"/>
      <c r="D27" s="11"/>
      <c r="E27" s="11"/>
      <c r="F27" s="11"/>
      <c r="G27" s="11"/>
      <c r="H27" s="11"/>
      <c r="I27" s="16">
        <f t="shared" si="0"/>
        <v>0</v>
      </c>
    </row>
    <row r="28" spans="1:9" ht="66.75" hidden="1" customHeight="1" x14ac:dyDescent="0.2">
      <c r="A28" s="21">
        <v>41033300</v>
      </c>
      <c r="B28" s="18" t="s">
        <v>43</v>
      </c>
      <c r="C28" s="11"/>
      <c r="D28" s="11"/>
      <c r="E28" s="11"/>
      <c r="F28" s="11"/>
      <c r="G28" s="11"/>
      <c r="H28" s="11"/>
      <c r="I28" s="16">
        <f t="shared" si="0"/>
        <v>0</v>
      </c>
    </row>
    <row r="29" spans="1:9" ht="121.5" hidden="1" customHeight="1" x14ac:dyDescent="0.2">
      <c r="A29" s="21">
        <v>41033400</v>
      </c>
      <c r="B29" s="18" t="s">
        <v>70</v>
      </c>
      <c r="C29" s="11"/>
      <c r="D29" s="11"/>
      <c r="E29" s="11"/>
      <c r="F29" s="11"/>
      <c r="G29" s="11"/>
      <c r="H29" s="11"/>
      <c r="I29" s="16">
        <f>+C29+D29+E29+F29+G29+H29</f>
        <v>0</v>
      </c>
    </row>
    <row r="30" spans="1:9" ht="80.45" hidden="1" customHeight="1" x14ac:dyDescent="0.2">
      <c r="A30" s="21" t="s">
        <v>25</v>
      </c>
      <c r="B30" s="18" t="s">
        <v>47</v>
      </c>
      <c r="C30" s="11"/>
      <c r="D30" s="11"/>
      <c r="E30" s="11"/>
      <c r="F30" s="11"/>
      <c r="G30" s="11"/>
      <c r="H30" s="11"/>
      <c r="I30" s="16">
        <f t="shared" si="0"/>
        <v>0</v>
      </c>
    </row>
    <row r="31" spans="1:9" ht="80.45" hidden="1" customHeight="1" x14ac:dyDescent="0.2">
      <c r="A31" s="21" t="s">
        <v>26</v>
      </c>
      <c r="B31" s="19" t="s">
        <v>24</v>
      </c>
      <c r="C31" s="11"/>
      <c r="D31" s="11"/>
      <c r="E31" s="11"/>
      <c r="F31" s="11"/>
      <c r="G31" s="11"/>
      <c r="H31" s="11"/>
      <c r="I31" s="16">
        <f t="shared" si="0"/>
        <v>0</v>
      </c>
    </row>
    <row r="32" spans="1:9" ht="80.45" hidden="1" customHeight="1" x14ac:dyDescent="0.2">
      <c r="A32" s="21" t="s">
        <v>27</v>
      </c>
      <c r="B32" s="20" t="s">
        <v>17</v>
      </c>
      <c r="C32" s="11"/>
      <c r="D32" s="11"/>
      <c r="E32" s="11"/>
      <c r="F32" s="11"/>
      <c r="G32" s="11"/>
      <c r="H32" s="11"/>
      <c r="I32" s="16">
        <f t="shared" si="0"/>
        <v>0</v>
      </c>
    </row>
    <row r="33" spans="1:9" ht="93" hidden="1" x14ac:dyDescent="0.2">
      <c r="A33" s="21">
        <v>41033800</v>
      </c>
      <c r="B33" s="34" t="s">
        <v>36</v>
      </c>
      <c r="C33" s="11"/>
      <c r="D33" s="11"/>
      <c r="E33" s="11"/>
      <c r="F33" s="11"/>
      <c r="G33" s="11"/>
      <c r="H33" s="11"/>
      <c r="I33" s="16">
        <f t="shared" si="0"/>
        <v>0</v>
      </c>
    </row>
    <row r="34" spans="1:9" ht="52.5" x14ac:dyDescent="0.2">
      <c r="A34" s="21" t="s">
        <v>13</v>
      </c>
      <c r="B34" s="20" t="s">
        <v>15</v>
      </c>
      <c r="C34" s="11">
        <v>6411901.5999999996</v>
      </c>
      <c r="D34" s="11">
        <v>2004682.2</v>
      </c>
      <c r="E34" s="11">
        <f>2004682.2-82297.95563</f>
        <v>1922384.24437</v>
      </c>
      <c r="F34" s="11"/>
      <c r="G34" s="11"/>
      <c r="H34" s="11"/>
      <c r="I34" s="45">
        <f t="shared" si="0"/>
        <v>10338968.044369999</v>
      </c>
    </row>
    <row r="35" spans="1:9" ht="88.15" hidden="1" customHeight="1" x14ac:dyDescent="0.2">
      <c r="A35" s="21" t="s">
        <v>14</v>
      </c>
      <c r="B35" s="18" t="s">
        <v>16</v>
      </c>
      <c r="C35" s="11"/>
      <c r="D35" s="11"/>
      <c r="E35" s="11"/>
      <c r="F35" s="11"/>
      <c r="G35" s="11"/>
      <c r="H35" s="11"/>
      <c r="I35" s="16">
        <f t="shared" si="0"/>
        <v>0</v>
      </c>
    </row>
    <row r="36" spans="1:9" ht="157.5" hidden="1" x14ac:dyDescent="0.2">
      <c r="A36" s="21" t="s">
        <v>28</v>
      </c>
      <c r="B36" s="18" t="s">
        <v>31</v>
      </c>
      <c r="C36" s="11"/>
      <c r="D36" s="11"/>
      <c r="E36" s="11"/>
      <c r="F36" s="11"/>
      <c r="G36" s="11"/>
      <c r="H36" s="11"/>
      <c r="I36" s="16">
        <f t="shared" si="0"/>
        <v>0</v>
      </c>
    </row>
    <row r="37" spans="1:9" ht="69.75" hidden="1" x14ac:dyDescent="0.2">
      <c r="A37" s="21">
        <v>41034500</v>
      </c>
      <c r="B37" s="33" t="s">
        <v>40</v>
      </c>
      <c r="C37" s="11"/>
      <c r="D37" s="11"/>
      <c r="E37" s="11"/>
      <c r="F37" s="11"/>
      <c r="G37" s="11"/>
      <c r="H37" s="11"/>
      <c r="I37" s="16">
        <f t="shared" si="0"/>
        <v>0</v>
      </c>
    </row>
    <row r="38" spans="1:9" ht="129.75" hidden="1" customHeight="1" x14ac:dyDescent="0.2">
      <c r="A38" s="21">
        <v>41034600</v>
      </c>
      <c r="B38" s="18" t="s">
        <v>52</v>
      </c>
      <c r="C38" s="11"/>
      <c r="D38" s="11"/>
      <c r="E38" s="11"/>
      <c r="F38" s="11"/>
      <c r="G38" s="11"/>
      <c r="H38" s="11"/>
      <c r="I38" s="16">
        <f t="shared" si="0"/>
        <v>0</v>
      </c>
    </row>
    <row r="39" spans="1:9" ht="264" hidden="1" customHeight="1" x14ac:dyDescent="0.2">
      <c r="A39" s="21">
        <v>41034700</v>
      </c>
      <c r="B39" s="18" t="s">
        <v>60</v>
      </c>
      <c r="C39" s="11"/>
      <c r="D39" s="11"/>
      <c r="E39" s="11"/>
      <c r="F39" s="11"/>
      <c r="G39" s="11"/>
      <c r="H39" s="11"/>
      <c r="I39" s="16">
        <f t="shared" si="0"/>
        <v>0</v>
      </c>
    </row>
    <row r="40" spans="1:9" ht="140.44999999999999" hidden="1" customHeight="1" x14ac:dyDescent="0.2">
      <c r="A40" s="21" t="s">
        <v>29</v>
      </c>
      <c r="B40" s="18" t="s">
        <v>32</v>
      </c>
      <c r="C40" s="11"/>
      <c r="D40" s="11"/>
      <c r="E40" s="11"/>
      <c r="F40" s="11"/>
      <c r="G40" s="11"/>
      <c r="H40" s="11"/>
      <c r="I40" s="16">
        <f t="shared" si="0"/>
        <v>0</v>
      </c>
    </row>
    <row r="41" spans="1:9" ht="69.75" hidden="1" x14ac:dyDescent="0.2">
      <c r="A41" s="21">
        <v>41035200</v>
      </c>
      <c r="B41" s="33" t="s">
        <v>63</v>
      </c>
      <c r="C41" s="11"/>
      <c r="D41" s="11"/>
      <c r="E41" s="11"/>
      <c r="F41" s="11"/>
      <c r="G41" s="11"/>
      <c r="H41" s="11"/>
      <c r="I41" s="16">
        <f t="shared" si="0"/>
        <v>0</v>
      </c>
    </row>
    <row r="42" spans="1:9" ht="93" hidden="1" x14ac:dyDescent="0.2">
      <c r="A42" s="21">
        <v>41035300</v>
      </c>
      <c r="B42" s="33" t="s">
        <v>66</v>
      </c>
      <c r="C42" s="11"/>
      <c r="D42" s="11"/>
      <c r="E42" s="11"/>
      <c r="F42" s="11"/>
      <c r="G42" s="11"/>
      <c r="H42" s="11"/>
      <c r="I42" s="16">
        <f>+C42+D42+E42+F42+G42+H42</f>
        <v>0</v>
      </c>
    </row>
    <row r="43" spans="1:9" ht="78.75" x14ac:dyDescent="0.2">
      <c r="A43" s="21">
        <v>41035400</v>
      </c>
      <c r="B43" s="18" t="s">
        <v>34</v>
      </c>
      <c r="C43" s="11">
        <v>22440.799999999999</v>
      </c>
      <c r="D43" s="11">
        <v>7480.4</v>
      </c>
      <c r="E43" s="11">
        <f>7480.4-2591.192</f>
        <v>4889.2079999999996</v>
      </c>
      <c r="F43" s="11"/>
      <c r="G43" s="11"/>
      <c r="H43" s="11"/>
      <c r="I43" s="45">
        <f t="shared" si="0"/>
        <v>34810.407999999996</v>
      </c>
    </row>
    <row r="44" spans="1:9" ht="93" hidden="1" x14ac:dyDescent="0.2">
      <c r="A44" s="21">
        <v>41035500</v>
      </c>
      <c r="B44" s="33" t="s">
        <v>64</v>
      </c>
      <c r="C44" s="11"/>
      <c r="D44" s="11"/>
      <c r="E44" s="11"/>
      <c r="F44" s="11"/>
      <c r="G44" s="11"/>
      <c r="H44" s="11"/>
      <c r="I44" s="16">
        <f t="shared" si="0"/>
        <v>0</v>
      </c>
    </row>
    <row r="45" spans="1:9" ht="131.25" x14ac:dyDescent="0.2">
      <c r="A45" s="21">
        <v>41035600</v>
      </c>
      <c r="B45" s="18" t="s">
        <v>65</v>
      </c>
      <c r="C45" s="11">
        <v>9190</v>
      </c>
      <c r="D45" s="11">
        <v>0</v>
      </c>
      <c r="E45" s="11"/>
      <c r="F45" s="11"/>
      <c r="G45" s="11"/>
      <c r="H45" s="11"/>
      <c r="I45" s="45">
        <f t="shared" si="0"/>
        <v>9190</v>
      </c>
    </row>
    <row r="46" spans="1:9" ht="76.5" hidden="1" customHeight="1" x14ac:dyDescent="0.2">
      <c r="A46" s="21" t="s">
        <v>11</v>
      </c>
      <c r="B46" s="18" t="s">
        <v>1</v>
      </c>
      <c r="C46" s="11"/>
      <c r="D46" s="11"/>
      <c r="E46" s="11"/>
      <c r="F46" s="11"/>
      <c r="G46" s="11"/>
      <c r="H46" s="11"/>
      <c r="I46" s="16">
        <f t="shared" si="0"/>
        <v>0</v>
      </c>
    </row>
    <row r="47" spans="1:9" ht="139.5" hidden="1" x14ac:dyDescent="0.2">
      <c r="A47" s="21">
        <v>41035900</v>
      </c>
      <c r="B47" s="33" t="s">
        <v>62</v>
      </c>
      <c r="C47" s="11"/>
      <c r="D47" s="11"/>
      <c r="E47" s="11"/>
      <c r="F47" s="11"/>
      <c r="G47" s="11"/>
      <c r="H47" s="11"/>
      <c r="I47" s="16">
        <f>+C47+D47+E47+F47+G47+H47</f>
        <v>0</v>
      </c>
    </row>
    <row r="48" spans="1:9" ht="223.5" hidden="1" customHeight="1" x14ac:dyDescent="0.2">
      <c r="A48" s="21">
        <v>410360000</v>
      </c>
      <c r="B48" s="18" t="s">
        <v>57</v>
      </c>
      <c r="C48" s="11"/>
      <c r="D48" s="11"/>
      <c r="E48" s="11"/>
      <c r="F48" s="11"/>
      <c r="G48" s="11"/>
      <c r="H48" s="11"/>
      <c r="I48" s="16">
        <f t="shared" si="0"/>
        <v>0</v>
      </c>
    </row>
    <row r="49" spans="1:10" ht="325.5" hidden="1" x14ac:dyDescent="0.2">
      <c r="A49" s="21">
        <v>41036100</v>
      </c>
      <c r="B49" s="33" t="s">
        <v>37</v>
      </c>
      <c r="C49" s="11"/>
      <c r="D49" s="11"/>
      <c r="E49" s="11"/>
      <c r="F49" s="11"/>
      <c r="G49" s="12"/>
      <c r="H49" s="12"/>
      <c r="I49" s="16">
        <f t="shared" si="0"/>
        <v>0</v>
      </c>
      <c r="J49" s="16">
        <f>+D49+E49+F49+G49+H49+I49</f>
        <v>0</v>
      </c>
    </row>
    <row r="50" spans="1:10" ht="348.75" hidden="1" x14ac:dyDescent="0.2">
      <c r="A50" s="21">
        <v>41036400</v>
      </c>
      <c r="B50" s="33" t="s">
        <v>39</v>
      </c>
      <c r="C50" s="11"/>
      <c r="D50" s="11"/>
      <c r="E50" s="11"/>
      <c r="F50" s="11"/>
      <c r="G50" s="12"/>
      <c r="H50" s="12"/>
      <c r="I50" s="16">
        <f t="shared" si="0"/>
        <v>0</v>
      </c>
      <c r="J50" s="16"/>
    </row>
    <row r="51" spans="1:10" ht="409.6" hidden="1" customHeight="1" x14ac:dyDescent="0.2">
      <c r="A51" s="21">
        <v>41036600</v>
      </c>
      <c r="B51" s="18" t="s">
        <v>44</v>
      </c>
      <c r="C51" s="11"/>
      <c r="D51" s="11"/>
      <c r="E51" s="11"/>
      <c r="F51" s="11"/>
      <c r="G51" s="12"/>
      <c r="H51" s="12"/>
      <c r="I51" s="16">
        <f t="shared" si="0"/>
        <v>0</v>
      </c>
      <c r="J51" s="16"/>
    </row>
    <row r="52" spans="1:10" ht="93" hidden="1" x14ac:dyDescent="0.2">
      <c r="A52" s="21">
        <v>41037000</v>
      </c>
      <c r="B52" s="33" t="s">
        <v>45</v>
      </c>
      <c r="C52" s="11"/>
      <c r="D52" s="11"/>
      <c r="E52" s="11"/>
      <c r="F52" s="11"/>
      <c r="G52" s="11"/>
      <c r="H52" s="11"/>
      <c r="I52" s="16">
        <f t="shared" si="0"/>
        <v>0</v>
      </c>
      <c r="J52" s="16"/>
    </row>
    <row r="53" spans="1:10" ht="93" hidden="1" x14ac:dyDescent="0.2">
      <c r="A53" s="21">
        <v>41037200</v>
      </c>
      <c r="B53" s="33" t="s">
        <v>38</v>
      </c>
      <c r="C53" s="11"/>
      <c r="D53" s="11"/>
      <c r="E53" s="11"/>
      <c r="F53" s="11"/>
      <c r="G53" s="11"/>
      <c r="H53" s="11"/>
      <c r="I53" s="16">
        <f t="shared" si="0"/>
        <v>0</v>
      </c>
      <c r="J53" s="16"/>
    </row>
    <row r="54" spans="1:10" ht="183.75" x14ac:dyDescent="0.4">
      <c r="A54" s="21">
        <v>41037300</v>
      </c>
      <c r="B54" s="42" t="s">
        <v>33</v>
      </c>
      <c r="C54" s="11"/>
      <c r="D54" s="11"/>
      <c r="E54" s="11"/>
      <c r="F54" s="11">
        <v>791568.2</v>
      </c>
      <c r="G54" s="11">
        <v>238199.6</v>
      </c>
      <c r="H54" s="11">
        <f>446727.81228+238199.6-681838.2994</f>
        <v>3089.1128800000297</v>
      </c>
      <c r="I54" s="45">
        <f t="shared" si="0"/>
        <v>1032856.91288</v>
      </c>
      <c r="J54" s="16"/>
    </row>
    <row r="55" spans="1:10" ht="87.6" hidden="1" customHeight="1" x14ac:dyDescent="0.2">
      <c r="A55" s="21">
        <v>41037400</v>
      </c>
      <c r="B55" s="24" t="s">
        <v>42</v>
      </c>
      <c r="C55" s="11"/>
      <c r="D55" s="11"/>
      <c r="E55" s="11"/>
      <c r="F55" s="11"/>
      <c r="G55" s="12"/>
      <c r="H55" s="12"/>
      <c r="I55" s="16">
        <f t="shared" si="0"/>
        <v>0</v>
      </c>
      <c r="J55" s="16"/>
    </row>
    <row r="56" spans="1:10" ht="220.5" hidden="1" customHeight="1" x14ac:dyDescent="0.4">
      <c r="A56" s="21">
        <v>41037800</v>
      </c>
      <c r="B56" s="29" t="s">
        <v>61</v>
      </c>
      <c r="C56" s="11"/>
      <c r="D56" s="11"/>
      <c r="E56" s="11"/>
      <c r="F56" s="11"/>
      <c r="G56" s="12"/>
      <c r="H56" s="12"/>
      <c r="I56" s="16">
        <f t="shared" si="0"/>
        <v>0</v>
      </c>
      <c r="J56" s="16"/>
    </row>
    <row r="57" spans="1:10" ht="87.6" hidden="1" customHeight="1" x14ac:dyDescent="0.4">
      <c r="A57" s="21">
        <v>41038600</v>
      </c>
      <c r="B57" s="22" t="s">
        <v>58</v>
      </c>
      <c r="C57" s="11"/>
      <c r="D57" s="11"/>
      <c r="E57" s="11"/>
      <c r="F57" s="11"/>
      <c r="G57" s="12"/>
      <c r="H57" s="12"/>
      <c r="I57" s="16">
        <f t="shared" si="0"/>
        <v>0</v>
      </c>
      <c r="J57" s="16"/>
    </row>
    <row r="58" spans="1:10" ht="87.6" hidden="1" customHeight="1" x14ac:dyDescent="0.4">
      <c r="A58" s="21">
        <v>41039800</v>
      </c>
      <c r="B58" s="22" t="s">
        <v>59</v>
      </c>
      <c r="C58" s="11"/>
      <c r="D58" s="11"/>
      <c r="E58" s="11"/>
      <c r="F58" s="11"/>
      <c r="G58" s="12"/>
      <c r="H58" s="12"/>
      <c r="I58" s="16">
        <f t="shared" si="0"/>
        <v>0</v>
      </c>
      <c r="J58" s="16"/>
    </row>
    <row r="59" spans="1:10" ht="116.25" hidden="1" x14ac:dyDescent="0.2">
      <c r="A59" s="21">
        <v>41039100</v>
      </c>
      <c r="B59" s="35" t="s">
        <v>67</v>
      </c>
      <c r="C59" s="11"/>
      <c r="D59" s="11"/>
      <c r="E59" s="11"/>
      <c r="F59" s="11"/>
      <c r="G59" s="12"/>
      <c r="H59" s="12"/>
      <c r="I59" s="16">
        <f t="shared" si="0"/>
        <v>0</v>
      </c>
      <c r="J59" s="16">
        <f>+D59+E59+F59+G59+H59+I59</f>
        <v>0</v>
      </c>
    </row>
    <row r="60" spans="1:10" ht="44.45" customHeight="1" x14ac:dyDescent="0.4">
      <c r="A60" s="26"/>
      <c r="B60" s="27" t="s">
        <v>6</v>
      </c>
      <c r="C60" s="13">
        <f t="shared" ref="C60:H60" si="1">SUM(C9:C59)</f>
        <v>6580160.0999999996</v>
      </c>
      <c r="D60" s="13">
        <f t="shared" si="1"/>
        <v>2064886.9999999998</v>
      </c>
      <c r="E60" s="13">
        <f t="shared" si="1"/>
        <v>1973859.74597</v>
      </c>
      <c r="F60" s="13">
        <f t="shared" si="1"/>
        <v>791568.2</v>
      </c>
      <c r="G60" s="13">
        <f t="shared" si="1"/>
        <v>238199.6</v>
      </c>
      <c r="H60" s="13">
        <f t="shared" si="1"/>
        <v>3089.1128800000297</v>
      </c>
      <c r="I60" s="45">
        <f t="shared" si="0"/>
        <v>11651763.758849999</v>
      </c>
      <c r="J60" s="16"/>
    </row>
    <row r="61" spans="1:10" s="2" customFormat="1" ht="23.25" hidden="1" x14ac:dyDescent="0.35">
      <c r="C61" s="10"/>
      <c r="D61" s="23"/>
      <c r="F61" s="17"/>
      <c r="G61" s="17"/>
    </row>
    <row r="62" spans="1:10" ht="23.25" hidden="1" x14ac:dyDescent="0.35">
      <c r="C62" s="14">
        <f>+C61-C60</f>
        <v>-6580160.0999999996</v>
      </c>
      <c r="D62" s="14">
        <f>+D61-D60</f>
        <v>-2064886.9999999998</v>
      </c>
      <c r="F62" s="16">
        <f>+F61-F60</f>
        <v>-791568.2</v>
      </c>
      <c r="G62" s="16"/>
    </row>
    <row r="63" spans="1:10" ht="18.75" x14ac:dyDescent="0.3">
      <c r="C63" s="15"/>
      <c r="F63" s="1">
        <v>791568.2</v>
      </c>
      <c r="G63" s="1">
        <v>238199.6</v>
      </c>
      <c r="I63" s="46"/>
    </row>
    <row r="64" spans="1:10" ht="23.25" x14ac:dyDescent="0.35">
      <c r="C64" s="25"/>
      <c r="D64" s="10"/>
      <c r="E64" s="25"/>
      <c r="F64" s="25"/>
      <c r="G64" s="25"/>
      <c r="H64" s="25"/>
      <c r="I64" s="46"/>
    </row>
    <row r="65" spans="3:9" ht="23.25" x14ac:dyDescent="0.35">
      <c r="C65" s="14"/>
      <c r="D65" s="14"/>
      <c r="E65" s="28"/>
      <c r="F65" s="14"/>
      <c r="G65" s="14"/>
      <c r="H65" s="14"/>
      <c r="I65" s="46"/>
    </row>
    <row r="66" spans="3:9" x14ac:dyDescent="0.2">
      <c r="I66" s="46"/>
    </row>
    <row r="67" spans="3:9" x14ac:dyDescent="0.2">
      <c r="I67" s="46"/>
    </row>
    <row r="68" spans="3:9" x14ac:dyDescent="0.2">
      <c r="I68" s="46"/>
    </row>
    <row r="69" spans="3:9" x14ac:dyDescent="0.2">
      <c r="I69" s="46"/>
    </row>
    <row r="70" spans="3:9" ht="23.25" x14ac:dyDescent="0.35">
      <c r="H70" s="25"/>
    </row>
    <row r="71" spans="3:9" ht="23.25" x14ac:dyDescent="0.35">
      <c r="H71" s="25"/>
    </row>
    <row r="72" spans="3:9" ht="23.25" x14ac:dyDescent="0.35">
      <c r="H72" s="25"/>
    </row>
  </sheetData>
  <autoFilter ref="I8:I62">
    <filterColumn colId="0">
      <customFilters and="1">
        <customFilter operator="notEqual" val=" "/>
        <customFilter operator="notEqual" val="0"/>
      </customFilters>
    </filterColumn>
  </autoFilter>
  <mergeCells count="7">
    <mergeCell ref="A3:H3"/>
    <mergeCell ref="A1:H1"/>
    <mergeCell ref="A2:H2"/>
    <mergeCell ref="A6:A7"/>
    <mergeCell ref="B6:B7"/>
    <mergeCell ref="C6:E6"/>
    <mergeCell ref="F6:H6"/>
  </mergeCells>
  <phoneticPr fontId="2" type="noConversion"/>
  <printOptions horizontalCentered="1"/>
  <pageMargins left="0.19" right="0.16" top="0.4" bottom="0.17" header="0.18" footer="0.17"/>
  <pageSetup paperSize="9" scale="39" fitToHeight="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Лист1 (2)</vt:lpstr>
      <vt:lpstr>'Лист1 (2)'!Заголовки_для_друку</vt:lpstr>
      <vt:lpstr>'Лист1 (2)'!Область_друку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budget-Galya</dc:creator>
  <cp:lastModifiedBy>lyudmyla</cp:lastModifiedBy>
  <cp:lastPrinted>2022-02-17T13:22:23Z</cp:lastPrinted>
  <dcterms:created xsi:type="dcterms:W3CDTF">2011-11-17T13:18:09Z</dcterms:created>
  <dcterms:modified xsi:type="dcterms:W3CDTF">2023-05-23T12:16:21Z</dcterms:modified>
</cp:coreProperties>
</file>