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C4\Desktop\12.2022\Розпорядження начальника обласної військової адміністрації\"/>
    </mc:Choice>
  </mc:AlternateContent>
  <bookViews>
    <workbookView xWindow="0" yWindow="0" windowWidth="28800" windowHeight="11730" tabRatio="781" activeTab="2"/>
  </bookViews>
  <sheets>
    <sheet name="Додаток 1" sheetId="76" r:id="rId1"/>
    <sheet name="Додаток 2" sheetId="7" r:id="rId2"/>
    <sheet name="Додаток 3 " sheetId="77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1'!$H$13:$H$37</definedName>
    <definedName name="_xlnm._FilterDatabase" localSheetId="1" hidden="1">'Додаток 2'!$A$19:$Q$322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Excel_BuiltIn__FilterDatabase" localSheetId="2">'Додаток 3 '!$B$9:$B$58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1'!$9:$14</definedName>
    <definedName name="_xlnm.Print_Titles" localSheetId="1">'Додаток 2'!$10:$19</definedName>
    <definedName name="_xlnm.Print_Titles" localSheetId="2">'Додаток 3 '!$8:$12</definedName>
    <definedName name="иори">#REF!</definedName>
    <definedName name="і">#REF!</definedName>
    <definedName name="область">#REF!</definedName>
    <definedName name="_xlnm.Print_Area" localSheetId="0">'Додаток 1'!$A$1:$G$29</definedName>
    <definedName name="_xlnm.Print_Area" localSheetId="1">'Додаток 2'!$A$1:$P$50</definedName>
    <definedName name="_xlnm.Print_Area" localSheetId="2">'Додаток 3 '!$A$1:$C$59</definedName>
  </definedNames>
  <calcPr calcId="162913" fullCalcOnLoad="1"/>
</workbook>
</file>

<file path=xl/calcChain.xml><?xml version="1.0" encoding="utf-8"?>
<calcChain xmlns="http://schemas.openxmlformats.org/spreadsheetml/2006/main">
  <c r="A14" i="77" l="1"/>
  <c r="A15" i="77"/>
  <c r="A16" i="77" s="1"/>
  <c r="A17" i="77" s="1"/>
  <c r="A18" i="77" s="1"/>
  <c r="A19" i="77" s="1"/>
  <c r="A20" i="77" s="1"/>
  <c r="A21" i="77" s="1"/>
  <c r="A22" i="77" s="1"/>
  <c r="A23" i="77" s="1"/>
  <c r="A24" i="77" s="1"/>
  <c r="A25" i="77" s="1"/>
  <c r="A26" i="77" s="1"/>
  <c r="A27" i="77" s="1"/>
  <c r="A28" i="77" s="1"/>
  <c r="A29" i="77" s="1"/>
  <c r="A30" i="77" s="1"/>
  <c r="A31" i="77" s="1"/>
  <c r="A32" i="77" s="1"/>
  <c r="A33" i="77" s="1"/>
  <c r="A34" i="77" s="1"/>
  <c r="A35" i="77" s="1"/>
  <c r="A36" i="77" s="1"/>
  <c r="A37" i="77" s="1"/>
  <c r="A38" i="77" s="1"/>
  <c r="A39" i="77" s="1"/>
  <c r="A40" i="77" s="1"/>
  <c r="A41" i="77" s="1"/>
  <c r="A42" i="77" s="1"/>
  <c r="A43" i="77" s="1"/>
  <c r="A44" i="77" s="1"/>
  <c r="A45" i="77" s="1"/>
  <c r="A46" i="77" s="1"/>
  <c r="A47" i="77" s="1"/>
  <c r="A48" i="77" s="1"/>
  <c r="A49" i="77" s="1"/>
  <c r="A50" i="77" s="1"/>
  <c r="A51" i="77" s="1"/>
  <c r="A52" i="77" s="1"/>
  <c r="A53" i="77" s="1"/>
  <c r="A54" i="77" s="1"/>
  <c r="A55" i="77" s="1"/>
  <c r="A56" i="77" s="1"/>
  <c r="C37" i="77"/>
  <c r="C57" i="77"/>
  <c r="F20" i="7"/>
  <c r="F47" i="7" s="1"/>
  <c r="G20" i="7"/>
  <c r="G47" i="7" s="1"/>
  <c r="H20" i="7"/>
  <c r="H47" i="7" s="1"/>
  <c r="I20" i="7"/>
  <c r="K20" i="7"/>
  <c r="L20" i="7"/>
  <c r="M20" i="7"/>
  <c r="N20" i="7"/>
  <c r="N47" i="7" s="1"/>
  <c r="O20" i="7"/>
  <c r="E21" i="7"/>
  <c r="J21" i="7"/>
  <c r="E22" i="7"/>
  <c r="P22" i="7" s="1"/>
  <c r="J22" i="7"/>
  <c r="E23" i="7"/>
  <c r="P23" i="7"/>
  <c r="J23" i="7"/>
  <c r="E24" i="7"/>
  <c r="J24" i="7"/>
  <c r="J20" i="7" s="1"/>
  <c r="E25" i="7"/>
  <c r="J25" i="7"/>
  <c r="P25" i="7" s="1"/>
  <c r="E26" i="7"/>
  <c r="P26" i="7" s="1"/>
  <c r="J26" i="7"/>
  <c r="E27" i="7"/>
  <c r="P27" i="7"/>
  <c r="J27" i="7"/>
  <c r="F28" i="7"/>
  <c r="G28" i="7"/>
  <c r="H28" i="7"/>
  <c r="I28" i="7"/>
  <c r="K28" i="7"/>
  <c r="L28" i="7"/>
  <c r="L47" i="7" s="1"/>
  <c r="M28" i="7"/>
  <c r="N28" i="7"/>
  <c r="O28" i="7"/>
  <c r="E29" i="7"/>
  <c r="P29" i="7" s="1"/>
  <c r="P28" i="7" s="1"/>
  <c r="J29" i="7"/>
  <c r="J28" i="7" s="1"/>
  <c r="E30" i="7"/>
  <c r="P30" i="7"/>
  <c r="J30" i="7"/>
  <c r="E31" i="7"/>
  <c r="J31" i="7"/>
  <c r="P31" i="7" s="1"/>
  <c r="E32" i="7"/>
  <c r="J32" i="7"/>
  <c r="P32" i="7"/>
  <c r="E33" i="7"/>
  <c r="P33" i="7" s="1"/>
  <c r="J33" i="7"/>
  <c r="F34" i="7"/>
  <c r="G34" i="7"/>
  <c r="H34" i="7"/>
  <c r="I34" i="7"/>
  <c r="I47" i="7" s="1"/>
  <c r="K34" i="7"/>
  <c r="L34" i="7"/>
  <c r="M34" i="7"/>
  <c r="M47" i="7" s="1"/>
  <c r="N34" i="7"/>
  <c r="O34" i="7"/>
  <c r="E35" i="7"/>
  <c r="P35" i="7" s="1"/>
  <c r="P34" i="7" s="1"/>
  <c r="J35" i="7"/>
  <c r="J34" i="7" s="1"/>
  <c r="E36" i="7"/>
  <c r="J36" i="7"/>
  <c r="P36" i="7"/>
  <c r="E37" i="7"/>
  <c r="J37" i="7"/>
  <c r="P37" i="7"/>
  <c r="E38" i="7"/>
  <c r="P38" i="7" s="1"/>
  <c r="J38" i="7"/>
  <c r="F39" i="7"/>
  <c r="G39" i="7"/>
  <c r="H39" i="7"/>
  <c r="I39" i="7"/>
  <c r="K39" i="7"/>
  <c r="L39" i="7"/>
  <c r="M39" i="7"/>
  <c r="N39" i="7"/>
  <c r="O39" i="7"/>
  <c r="E40" i="7"/>
  <c r="P40" i="7" s="1"/>
  <c r="P39" i="7" s="1"/>
  <c r="J40" i="7"/>
  <c r="J39" i="7" s="1"/>
  <c r="E41" i="7"/>
  <c r="J41" i="7"/>
  <c r="P41" i="7"/>
  <c r="E42" i="7"/>
  <c r="J42" i="7"/>
  <c r="P42" i="7"/>
  <c r="F43" i="7"/>
  <c r="G43" i="7"/>
  <c r="H43" i="7"/>
  <c r="I43" i="7"/>
  <c r="J43" i="7"/>
  <c r="K43" i="7"/>
  <c r="L43" i="7"/>
  <c r="M43" i="7"/>
  <c r="N43" i="7"/>
  <c r="O43" i="7"/>
  <c r="E44" i="7"/>
  <c r="P44" i="7" s="1"/>
  <c r="P43" i="7" s="1"/>
  <c r="F45" i="7"/>
  <c r="G45" i="7"/>
  <c r="H45" i="7"/>
  <c r="I45" i="7"/>
  <c r="K45" i="7"/>
  <c r="L45" i="7"/>
  <c r="M45" i="7"/>
  <c r="N45" i="7"/>
  <c r="O45" i="7"/>
  <c r="E46" i="7"/>
  <c r="E45" i="7" s="1"/>
  <c r="J46" i="7"/>
  <c r="J45" i="7" s="1"/>
  <c r="P46" i="7"/>
  <c r="P45" i="7" s="1"/>
  <c r="K47" i="7"/>
  <c r="O47" i="7"/>
  <c r="R47" i="7"/>
  <c r="S47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Q257" i="7"/>
  <c r="Q258" i="7"/>
  <c r="Q259" i="7"/>
  <c r="Q260" i="7"/>
  <c r="Q261" i="7"/>
  <c r="Q262" i="7"/>
  <c r="Q263" i="7"/>
  <c r="Q264" i="7"/>
  <c r="Q265" i="7"/>
  <c r="Q266" i="7"/>
  <c r="Q267" i="7"/>
  <c r="Q268" i="7"/>
  <c r="Q269" i="7"/>
  <c r="Q270" i="7"/>
  <c r="Q271" i="7"/>
  <c r="Q272" i="7"/>
  <c r="Q273" i="7"/>
  <c r="Q274" i="7"/>
  <c r="Q275" i="7"/>
  <c r="Q276" i="7"/>
  <c r="Q277" i="7"/>
  <c r="Q278" i="7"/>
  <c r="Q279" i="7"/>
  <c r="Q280" i="7"/>
  <c r="Q281" i="7"/>
  <c r="Q282" i="7"/>
  <c r="Q283" i="7"/>
  <c r="Q284" i="7"/>
  <c r="Q285" i="7"/>
  <c r="Q286" i="7"/>
  <c r="Q287" i="7"/>
  <c r="Q288" i="7"/>
  <c r="Q289" i="7"/>
  <c r="Q290" i="7"/>
  <c r="Q291" i="7"/>
  <c r="Q292" i="7"/>
  <c r="Q293" i="7"/>
  <c r="Q294" i="7"/>
  <c r="Q295" i="7"/>
  <c r="Q296" i="7"/>
  <c r="Q297" i="7"/>
  <c r="Q298" i="7"/>
  <c r="Q299" i="7"/>
  <c r="Q300" i="7"/>
  <c r="Q301" i="7"/>
  <c r="Q302" i="7"/>
  <c r="Q303" i="7"/>
  <c r="Q304" i="7"/>
  <c r="Q305" i="7"/>
  <c r="Q306" i="7"/>
  <c r="Q307" i="7"/>
  <c r="Q308" i="7"/>
  <c r="Q309" i="7"/>
  <c r="Q310" i="7"/>
  <c r="Q311" i="7"/>
  <c r="Q312" i="7"/>
  <c r="Q313" i="7"/>
  <c r="Q314" i="7"/>
  <c r="Q315" i="7"/>
  <c r="Q316" i="7"/>
  <c r="Q317" i="7"/>
  <c r="Q318" i="7"/>
  <c r="Q319" i="7"/>
  <c r="Q320" i="7"/>
  <c r="Q321" i="7"/>
  <c r="Q322" i="7"/>
  <c r="E17" i="76"/>
  <c r="D17" i="76"/>
  <c r="D16" i="76" s="1"/>
  <c r="F17" i="76"/>
  <c r="F16" i="76" s="1"/>
  <c r="F15" i="76" s="1"/>
  <c r="F19" i="76" s="1"/>
  <c r="F20" i="76" s="1"/>
  <c r="G17" i="76"/>
  <c r="G16" i="76" s="1"/>
  <c r="G15" i="76" s="1"/>
  <c r="G19" i="76" s="1"/>
  <c r="G20" i="76" s="1"/>
  <c r="D18" i="76"/>
  <c r="H20" i="76"/>
  <c r="D35" i="76"/>
  <c r="E16" i="76"/>
  <c r="E15" i="76"/>
  <c r="P21" i="7"/>
  <c r="E28" i="7"/>
  <c r="D15" i="76" l="1"/>
  <c r="J47" i="7"/>
  <c r="E19" i="76"/>
  <c r="E39" i="7"/>
  <c r="E34" i="7"/>
  <c r="P24" i="7"/>
  <c r="P20" i="7" s="1"/>
  <c r="P47" i="7" s="1"/>
  <c r="P323" i="7" s="1"/>
  <c r="E43" i="7"/>
  <c r="E20" i="7"/>
  <c r="E47" i="7" s="1"/>
  <c r="D19" i="76" l="1"/>
  <c r="E20" i="76"/>
</calcChain>
</file>

<file path=xl/sharedStrings.xml><?xml version="1.0" encoding="utf-8"?>
<sst xmlns="http://schemas.openxmlformats.org/spreadsheetml/2006/main" count="206" uniqueCount="188">
  <si>
    <t>Департамент соціального захисту населення</t>
  </si>
  <si>
    <t>оплата праці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</si>
  <si>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</si>
  <si>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</t>
  </si>
  <si>
    <r>
      <t>Департамент охорони здоров</t>
    </r>
    <r>
      <rPr>
        <b/>
        <sz val="12"/>
        <rFont val="Arial"/>
        <family val="2"/>
        <charset val="204"/>
      </rPr>
      <t>´</t>
    </r>
    <r>
      <rPr>
        <b/>
        <sz val="12"/>
        <rFont val="Times New Roman"/>
        <family val="1"/>
        <charset val="204"/>
      </rPr>
      <t>я</t>
    </r>
  </si>
  <si>
    <t>Надання позашкільної освіти закладами позашкільної освіти, заходи із позашкільної роботи з дітьми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</si>
  <si>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</si>
  <si>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</si>
  <si>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</si>
  <si>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</si>
  <si>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</si>
  <si>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___________________________________________________________________________________________</t>
  </si>
  <si>
    <t>Зміни до розподілу видатків обласного бюджету  на 2022 рік за головними розпорядниками коштів</t>
  </si>
  <si>
    <r>
      <t>Зміни до доходів обласного бюджету на 2022 рік</t>
    </r>
    <r>
      <rPr>
        <b/>
        <vertAlign val="superscript"/>
        <sz val="16"/>
        <color indexed="8"/>
        <rFont val="Times New Roman"/>
        <family val="1"/>
        <charset val="204"/>
      </rPr>
      <t xml:space="preserve">    </t>
    </r>
    <r>
      <rPr>
        <b/>
        <sz val="16"/>
        <color indexed="8"/>
        <rFont val="Times New Roman"/>
        <family val="1"/>
        <charset val="204"/>
      </rPr>
      <t xml:space="preserve">                               </t>
    </r>
  </si>
  <si>
    <t>Додаток  1</t>
  </si>
  <si>
    <t>9150</t>
  </si>
  <si>
    <t xml:space="preserve">0821 </t>
  </si>
  <si>
    <t xml:space="preserve">0731 </t>
  </si>
  <si>
    <t xml:space="preserve">0732 </t>
  </si>
  <si>
    <t xml:space="preserve">0761 </t>
  </si>
  <si>
    <t xml:space="preserve">1020 </t>
  </si>
  <si>
    <t xml:space="preserve">1010 </t>
  </si>
  <si>
    <t xml:space="preserve">1090 </t>
  </si>
  <si>
    <t>Інші дотації з місцевого бюджету</t>
  </si>
  <si>
    <t>___________________________________________________________</t>
  </si>
  <si>
    <t>Спеціальний фонд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</si>
  <si>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</si>
  <si>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0700000</t>
  </si>
  <si>
    <t>07</t>
  </si>
  <si>
    <t>0712010</t>
  </si>
  <si>
    <t>1000000</t>
  </si>
  <si>
    <t>Департамент з питань культури, національностей та релігій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</si>
  <si>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</si>
  <si>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 xml:space="preserve"> комунальні послуги та енергоносії</t>
  </si>
  <si>
    <t>Усього видатків</t>
  </si>
  <si>
    <t>Дотації з державного бюджету місцевим бюджетам</t>
  </si>
  <si>
    <t>0921</t>
  </si>
  <si>
    <t>Департамент освіти і науки</t>
  </si>
  <si>
    <t>2010</t>
  </si>
  <si>
    <t>Багатопрофільна стаціонарна медична допомога населенню</t>
  </si>
  <si>
    <t>Спеціалізована стаціонарна медична допомога населенню</t>
  </si>
  <si>
    <t>2050</t>
  </si>
  <si>
    <t>0800000</t>
  </si>
  <si>
    <t>Підготовка кадрів закладами фахової передвищої освіти за рахунок коштів місцевого бюджету</t>
  </si>
  <si>
    <t>Код</t>
  </si>
  <si>
    <t>Додаток  2</t>
  </si>
  <si>
    <t>1014010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</si>
  <si>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</si>
  <si>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4010</t>
  </si>
  <si>
    <t>Фінансова підтримка театрів</t>
  </si>
  <si>
    <t>(код бюджету)</t>
  </si>
  <si>
    <t xml:space="preserve">0960 </t>
  </si>
  <si>
    <t>РАЗОМ</t>
  </si>
  <si>
    <t>1011101</t>
  </si>
  <si>
    <t>0813241</t>
  </si>
  <si>
    <t>3241</t>
  </si>
  <si>
    <t>3105</t>
  </si>
  <si>
    <t>Медико-соціальний захист дітей-сиріт і дітей, позбавлених батьківського піклування</t>
  </si>
  <si>
    <t>3102</t>
  </si>
  <si>
    <t>08</t>
  </si>
  <si>
    <t>3111</t>
  </si>
  <si>
    <t>0611070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</si>
  <si>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</si>
  <si>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Забезпечення діяльності інших закладів у сфері соціального захисту і соціального забезпечення</t>
  </si>
  <si>
    <t>у тому числі: бюджет розвитку</t>
  </si>
  <si>
    <t>Найменування доходів згідно із бюджетною класифікацією</t>
  </si>
  <si>
    <t>Всього</t>
  </si>
  <si>
    <t>Надання реабілітаційних послуг особам з інвалідністю та дітям з інвалідністю</t>
  </si>
  <si>
    <t>Разом доходів</t>
  </si>
  <si>
    <t xml:space="preserve">Офіційні трансферти </t>
  </si>
  <si>
    <t>Від органів державного управління</t>
  </si>
  <si>
    <t>0600000</t>
  </si>
  <si>
    <t>06</t>
  </si>
  <si>
    <t>0712020</t>
  </si>
  <si>
    <t>0712050</t>
  </si>
  <si>
    <t>2020</t>
  </si>
  <si>
    <t>Разом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</si>
  <si>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</si>
  <si>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1070</t>
  </si>
  <si>
    <t>у т.ч. бюджет розвитку</t>
  </si>
  <si>
    <t>0611021</t>
  </si>
  <si>
    <t>1021</t>
  </si>
  <si>
    <t>0922</t>
  </si>
  <si>
    <t>1022</t>
  </si>
  <si>
    <t>0611022</t>
  </si>
  <si>
    <t>Надання загальної середньої освіти закладами загальної середньої освіти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</si>
  <si>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</si>
  <si>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</si>
  <si>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Усього</t>
  </si>
  <si>
    <t xml:space="preserve">з них: </t>
  </si>
  <si>
    <t>0180</t>
  </si>
  <si>
    <t>0813111</t>
  </si>
  <si>
    <t>0813102</t>
  </si>
  <si>
    <t>0813105</t>
  </si>
  <si>
    <t xml:space="preserve">1040 </t>
  </si>
  <si>
    <t xml:space="preserve">РАЗОМ </t>
  </si>
  <si>
    <t xml:space="preserve">0941 </t>
  </si>
  <si>
    <t>0711101</t>
  </si>
  <si>
    <t>0611025</t>
  </si>
  <si>
    <t>1025</t>
  </si>
  <si>
    <t>1091</t>
  </si>
  <si>
    <t>1101</t>
  </si>
  <si>
    <t>0930</t>
  </si>
  <si>
    <t>0941</t>
  </si>
  <si>
    <t>0611091</t>
  </si>
  <si>
    <t>0611101</t>
  </si>
  <si>
    <t>обласної військової адміністрації</t>
  </si>
  <si>
    <t xml:space="preserve">від ____________   №  ________  </t>
  </si>
  <si>
    <t>Розподіл</t>
  </si>
  <si>
    <t>гривень</t>
  </si>
  <si>
    <t>№ з/п</t>
  </si>
  <si>
    <t xml:space="preserve">Назва місцевого бюджету адміністративно-територіальної одиниці  </t>
  </si>
  <si>
    <t>Бюджет Солонківської сільської територіальної громади</t>
  </si>
  <si>
    <t>ВСЬОГО</t>
  </si>
  <si>
    <t>_________________________________________________________</t>
  </si>
  <si>
    <t>Бюджет Гніздичівської селищної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</si>
  <si>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</si>
  <si>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</si>
  <si>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Бюджет Шегинівської сільської територіальної громади</t>
  </si>
  <si>
    <t>Бюджет Великолюбінської селищної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</si>
  <si>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</si>
  <si>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</si>
  <si>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Бібрської міської територіальної громади</t>
  </si>
  <si>
    <t>Бюджет Радехівської міської територіальної громади</t>
  </si>
  <si>
    <t>Бюджет Бориславської міської територіальної громади</t>
  </si>
  <si>
    <t>Бюджет Глинянської міської територіальної громади</t>
  </si>
  <si>
    <t>Бюджет Городоцької міської територіальної громади</t>
  </si>
  <si>
    <t>Бюджет Козівської сільської територіальної громади</t>
  </si>
  <si>
    <t>Бюджет Красненської селищної територіальної громади</t>
  </si>
  <si>
    <t>Бюджет Львівської міської територіальної громади</t>
  </si>
  <si>
    <t>Бюджет Миколаївської міської територіальної громади</t>
  </si>
  <si>
    <t>Бюджет Моршинської міської територіальної громади</t>
  </si>
  <si>
    <t>Бюджет Новояричівської селищної територіальної громади</t>
  </si>
  <si>
    <t>Бюджет Оброшинської сільської територіальної громади</t>
  </si>
  <si>
    <t>Бюджет Перемишлянської міської територіальної громади</t>
  </si>
  <si>
    <t>Бюджет Рава-Руської міської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</si>
  <si>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</si>
  <si>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</si>
  <si>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</si>
  <si>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</si>
  <si>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</si>
  <si>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</si>
  <si>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</si>
  <si>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</si>
  <si>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</si>
  <si>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</si>
  <si>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</si>
  <si>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бюджетів. закладам спільної власності територіальних громад області, що перебуваються в управлінні обласних рад</t>
  </si>
  <si>
    <t xml:space="preserve">Додаток 3 </t>
  </si>
  <si>
    <t>3700000</t>
  </si>
  <si>
    <t>37</t>
  </si>
  <si>
    <t>3719150</t>
  </si>
  <si>
    <t>Департамент фінансів</t>
  </si>
  <si>
    <t>до розпорядження начальника</t>
  </si>
  <si>
    <t>до розпорядження начальника обласної військової адміністрації</t>
  </si>
  <si>
    <t>Обсяг додаткової дотації,                     КПКВК 3719150 КЕКВ 2620</t>
  </si>
  <si>
    <t>Бюджет Дрогобицької міської територіальної громади</t>
  </si>
  <si>
    <t>Бюджет Буської міської територіальної громади</t>
  </si>
  <si>
    <t>Бюджет Золочівської міської територіальної громади</t>
  </si>
  <si>
    <t>Бюджет Жовківської міської територіальної громади</t>
  </si>
  <si>
    <t>Бюджет Підберізцівської сільської територіальної громади</t>
  </si>
  <si>
    <t>Бюджет Новороздільської міської територіальної громади</t>
  </si>
  <si>
    <t>Бюджет Белзької міської територіальної громади</t>
  </si>
  <si>
    <t>0712130</t>
  </si>
  <si>
    <t>2130</t>
  </si>
  <si>
    <t>Проведення належної медико-соціальної експертизи (МСЕК)</t>
  </si>
  <si>
    <t>0763</t>
  </si>
  <si>
    <t>0611023</t>
  </si>
  <si>
    <t>1023</t>
  </si>
  <si>
    <t>Надання загальної середньої освіти спеціалізованими закладами загальної середньої освіти</t>
  </si>
  <si>
    <t>1014081</t>
  </si>
  <si>
    <t>4081</t>
  </si>
  <si>
    <t>Забезпечення діяльності інших закладів в галузі культури і мистецтва</t>
  </si>
  <si>
    <t>0829</t>
  </si>
  <si>
    <t>1100000</t>
  </si>
  <si>
    <t>11</t>
  </si>
  <si>
    <t>Управління молоді та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</si>
  <si>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</si>
  <si>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</si>
  <si>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</si>
  <si>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0810</t>
  </si>
  <si>
    <t>від  _______________  № _____</t>
  </si>
  <si>
    <t>від  ____________  № _____</t>
  </si>
  <si>
    <t>Бюджет Грабовецько-Дулібівської сільської територіальної громади</t>
  </si>
  <si>
    <t>Бюджет Заболотцівської сільської територіальної громади</t>
  </si>
  <si>
    <t>Бюджет Підкамінської селищної територіальної громади</t>
  </si>
  <si>
    <t>Бюджет Судововишнянської міської територіальної громади</t>
  </si>
  <si>
    <t xml:space="preserve">додаткової дотації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обласної ради, на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</si>
</sst>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  <numFmt numFmtId="218" formatCode="#,##0.00_ ;[Red]\-#,##0.00\ "/>
  </numFmts>
  <fonts count="9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vertAlign val="superscript"/>
      <sz val="16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i/>
      <sz val="12"/>
      <name val="Times New Roman"/>
      <family val="1"/>
      <charset val="204"/>
    </font>
    <font>
      <sz val="1"/>
      <color indexed="8"/>
      <name val="Courie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8"/>
      <name val="Times New Roman Cyr"/>
      <charset val="204"/>
    </font>
    <font>
      <sz val="10"/>
      <color indexed="22"/>
      <name val="Times New Roman"/>
      <family val="1"/>
      <charset val="204"/>
    </font>
    <font>
      <b/>
      <sz val="16"/>
      <color indexed="22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20"/>
      <name val="Times New Roman"/>
      <family val="1"/>
      <charset val="204"/>
    </font>
    <font>
      <b/>
      <sz val="14"/>
      <color indexed="57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6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9">
    <xf numFmtId="0" fontId="0" fillId="0" borderId="0"/>
    <xf numFmtId="0" fontId="13" fillId="0" borderId="1"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1">
      <protection locked="0"/>
    </xf>
    <xf numFmtId="0" fontId="15" fillId="0" borderId="0">
      <protection locked="0"/>
    </xf>
    <xf numFmtId="0" fontId="15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93" fillId="0" borderId="0">
      <protection locked="0"/>
    </xf>
    <xf numFmtId="0" fontId="93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93" fillId="0" borderId="0">
      <protection locked="0"/>
    </xf>
    <xf numFmtId="0" fontId="93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69" fillId="2" borderId="0" applyNumberFormat="0" applyBorder="0" applyAlignment="0" applyProtection="0"/>
    <xf numFmtId="0" fontId="69" fillId="3" borderId="0" applyNumberFormat="0" applyBorder="0" applyAlignment="0" applyProtection="0"/>
    <xf numFmtId="0" fontId="69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9" fillId="7" borderId="0" applyNumberFormat="0" applyBorder="0" applyAlignment="0" applyProtection="0"/>
    <xf numFmtId="0" fontId="69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5" borderId="0" applyNumberFormat="0" applyBorder="0" applyAlignment="0" applyProtection="0"/>
    <xf numFmtId="0" fontId="69" fillId="8" borderId="0" applyNumberFormat="0" applyBorder="0" applyAlignment="0" applyProtection="0"/>
    <xf numFmtId="0" fontId="69" fillId="11" borderId="0" applyNumberFormat="0" applyBorder="0" applyAlignment="0" applyProtection="0"/>
    <xf numFmtId="0" fontId="70" fillId="12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5" borderId="0" applyNumberFormat="0" applyBorder="0" applyAlignment="0" applyProtection="0"/>
    <xf numFmtId="198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9" fontId="17" fillId="0" borderId="0"/>
    <xf numFmtId="4" fontId="18" fillId="0" borderId="0" applyFill="0" applyBorder="0" applyProtection="0">
      <alignment horizontal="right"/>
    </xf>
    <xf numFmtId="3" fontId="18" fillId="0" borderId="0" applyFill="0" applyBorder="0" applyProtection="0"/>
    <xf numFmtId="4" fontId="18" fillId="0" borderId="0"/>
    <xf numFmtId="3" fontId="18" fillId="0" borderId="0"/>
    <xf numFmtId="19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" fontId="17" fillId="0" borderId="0"/>
    <xf numFmtId="200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202" fontId="20" fillId="16" borderId="0"/>
    <xf numFmtId="0" fontId="21" fillId="17" borderId="0"/>
    <xf numFmtId="202" fontId="22" fillId="0" borderId="0"/>
    <xf numFmtId="0" fontId="16" fillId="0" borderId="0"/>
    <xf numFmtId="10" fontId="18" fillId="18" borderId="0" applyFill="0" applyBorder="0" applyProtection="0">
      <alignment horizontal="center"/>
    </xf>
    <xf numFmtId="10" fontId="18" fillId="0" borderId="0"/>
    <xf numFmtId="10" fontId="23" fillId="18" borderId="0" applyFill="0" applyBorder="0" applyProtection="0">
      <alignment horizontal="center"/>
    </xf>
    <xf numFmtId="0" fontId="18" fillId="0" borderId="0"/>
    <xf numFmtId="0" fontId="19" fillId="0" borderId="0"/>
    <xf numFmtId="0" fontId="1" fillId="0" borderId="0"/>
    <xf numFmtId="0" fontId="19" fillId="0" borderId="0"/>
    <xf numFmtId="0" fontId="11" fillId="0" borderId="0"/>
    <xf numFmtId="0" fontId="16" fillId="0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0" fontId="17" fillId="0" borderId="0">
      <alignment horizontal="center"/>
    </xf>
    <xf numFmtId="0" fontId="24" fillId="18" borderId="0"/>
    <xf numFmtId="196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71" fillId="7" borderId="2" applyNumberFormat="0" applyAlignment="0" applyProtection="0"/>
    <xf numFmtId="0" fontId="71" fillId="7" borderId="2" applyNumberFormat="0" applyAlignment="0" applyProtection="0"/>
    <xf numFmtId="0" fontId="72" fillId="4" borderId="0" applyNumberFormat="0" applyBorder="0" applyAlignment="0" applyProtection="0"/>
    <xf numFmtId="0" fontId="73" fillId="0" borderId="3" applyNumberFormat="0" applyFill="0" applyAlignment="0" applyProtection="0"/>
    <xf numFmtId="0" fontId="74" fillId="0" borderId="4" applyNumberFormat="0" applyFill="0" applyAlignment="0" applyProtection="0"/>
    <xf numFmtId="0" fontId="75" fillId="0" borderId="5" applyNumberFormat="0" applyFill="0" applyAlignment="0" applyProtection="0"/>
    <xf numFmtId="0" fontId="75" fillId="0" borderId="0" applyNumberFormat="0" applyFill="0" applyBorder="0" applyAlignment="0" applyProtection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76" fillId="0" borderId="6" applyNumberFormat="0" applyFill="0" applyAlignment="0" applyProtection="0"/>
    <xf numFmtId="0" fontId="77" fillId="19" borderId="7" applyNumberFormat="0" applyAlignment="0" applyProtection="0"/>
    <xf numFmtId="0" fontId="77" fillId="19" borderId="7" applyNumberFormat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1" fillId="0" borderId="0"/>
    <xf numFmtId="0" fontId="8" fillId="0" borderId="0"/>
    <xf numFmtId="0" fontId="76" fillId="0" borderId="6" applyNumberFormat="0" applyFill="0" applyAlignment="0" applyProtection="0"/>
    <xf numFmtId="0" fontId="14" fillId="0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3" fontId="81" fillId="0" borderId="0" applyFont="0" applyFill="0" applyBorder="0" applyAlignment="0" applyProtection="0"/>
    <xf numFmtId="195" fontId="8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72" fillId="4" borderId="0" applyNumberFormat="0" applyBorder="0" applyAlignment="0" applyProtection="0"/>
    <xf numFmtId="0" fontId="12" fillId="0" borderId="0">
      <protection locked="0"/>
    </xf>
  </cellStyleXfs>
  <cellXfs count="214">
    <xf numFmtId="0" fontId="0" fillId="0" borderId="0" xfId="0"/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5" fillId="0" borderId="8" xfId="0" applyFont="1" applyBorder="1" applyAlignment="1">
      <alignment horizontal="center" vertical="center"/>
    </xf>
    <xf numFmtId="0" fontId="3" fillId="21" borderId="8" xfId="0" applyFont="1" applyFill="1" applyBorder="1" applyAlignment="1">
      <alignment horizontal="center" vertical="center" textRotation="90" wrapText="1"/>
    </xf>
    <xf numFmtId="0" fontId="8" fillId="21" borderId="8" xfId="0" applyFont="1" applyFill="1" applyBorder="1" applyAlignment="1">
      <alignment horizontal="center" vertical="center" textRotation="90" wrapText="1"/>
    </xf>
    <xf numFmtId="0" fontId="67" fillId="21" borderId="0" xfId="0" applyFont="1" applyFill="1" applyAlignment="1">
      <alignment horizontal="center" vertical="top"/>
    </xf>
    <xf numFmtId="0" fontId="49" fillId="21" borderId="0" xfId="0" applyFont="1" applyFill="1" applyBorder="1" applyAlignment="1">
      <alignment horizontal="center" vertical="top" wrapText="1"/>
    </xf>
    <xf numFmtId="0" fontId="48" fillId="21" borderId="0" xfId="0" applyFont="1" applyFill="1" applyBorder="1" applyAlignment="1">
      <alignment horizontal="center"/>
    </xf>
    <xf numFmtId="0" fontId="9" fillId="21" borderId="8" xfId="0" applyFont="1" applyFill="1" applyBorder="1" applyAlignment="1">
      <alignment horizontal="center" vertical="center" wrapText="1"/>
    </xf>
    <xf numFmtId="0" fontId="3" fillId="21" borderId="8" xfId="0" applyFont="1" applyFill="1" applyBorder="1" applyAlignment="1">
      <alignment horizontal="center" vertical="center" wrapText="1"/>
    </xf>
    <xf numFmtId="49" fontId="60" fillId="21" borderId="8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4" fillId="21" borderId="8" xfId="0" applyFont="1" applyFill="1" applyBorder="1" applyAlignment="1">
      <alignment horizontal="center" vertical="center" wrapText="1"/>
    </xf>
    <xf numFmtId="0" fontId="31" fillId="21" borderId="8" xfId="0" applyFont="1" applyFill="1" applyBorder="1" applyAlignment="1">
      <alignment horizontal="center" vertical="center" wrapText="1"/>
    </xf>
    <xf numFmtId="0" fontId="8" fillId="21" borderId="8" xfId="0" applyFont="1" applyFill="1" applyBorder="1" applyAlignment="1">
      <alignment horizontal="center" vertical="center" wrapText="1"/>
    </xf>
    <xf numFmtId="0" fontId="6" fillId="21" borderId="8" xfId="0" applyFont="1" applyFill="1" applyBorder="1"/>
    <xf numFmtId="0" fontId="9" fillId="21" borderId="8" xfId="0" applyFont="1" applyFill="1" applyBorder="1" applyAlignment="1">
      <alignment vertical="center"/>
    </xf>
    <xf numFmtId="0" fontId="9" fillId="21" borderId="8" xfId="0" applyFont="1" applyFill="1" applyBorder="1" applyAlignment="1">
      <alignment vertical="center" textRotation="255" wrapText="1"/>
    </xf>
    <xf numFmtId="0" fontId="94" fillId="21" borderId="0" xfId="0" applyFont="1" applyFill="1" applyAlignment="1">
      <alignment horizontal="center" wrapText="1"/>
    </xf>
    <xf numFmtId="0" fontId="92" fillId="21" borderId="0" xfId="0" applyFont="1" applyFill="1" applyAlignment="1">
      <alignment horizontal="center"/>
    </xf>
    <xf numFmtId="0" fontId="53" fillId="21" borderId="0" xfId="0" applyFont="1" applyFill="1" applyAlignment="1">
      <alignment horizontal="center"/>
    </xf>
    <xf numFmtId="0" fontId="59" fillId="21" borderId="0" xfId="0" applyFont="1" applyFill="1" applyAlignment="1">
      <alignment horizontal="left" wrapText="1"/>
    </xf>
    <xf numFmtId="0" fontId="65" fillId="21" borderId="0" xfId="0" applyFont="1" applyFill="1" applyAlignment="1">
      <alignment horizontal="center" wrapText="1"/>
    </xf>
    <xf numFmtId="0" fontId="60" fillId="21" borderId="0" xfId="0" applyFont="1" applyFill="1" applyAlignment="1">
      <alignment horizontal="left" vertical="center" wrapText="1"/>
    </xf>
    <xf numFmtId="0" fontId="63" fillId="21" borderId="8" xfId="0" applyFont="1" applyFill="1" applyBorder="1" applyAlignment="1">
      <alignment horizontal="center" vertical="center" wrapText="1"/>
    </xf>
    <xf numFmtId="0" fontId="37" fillId="21" borderId="8" xfId="0" applyFont="1" applyFill="1" applyBorder="1" applyAlignment="1">
      <alignment horizontal="center" vertical="center" wrapText="1"/>
    </xf>
    <xf numFmtId="0" fontId="63" fillId="21" borderId="9" xfId="0" applyFont="1" applyFill="1" applyBorder="1" applyAlignment="1">
      <alignment horizontal="center" vertical="top" wrapText="1"/>
    </xf>
    <xf numFmtId="0" fontId="63" fillId="21" borderId="8" xfId="0" applyFont="1" applyFill="1" applyBorder="1" applyAlignment="1">
      <alignment horizontal="center" vertical="top" wrapText="1"/>
    </xf>
    <xf numFmtId="0" fontId="92" fillId="21" borderId="0" xfId="0" applyFont="1" applyFill="1" applyBorder="1" applyAlignment="1">
      <alignment horizontal="center" wrapText="1"/>
    </xf>
    <xf numFmtId="0" fontId="62" fillId="21" borderId="8" xfId="0" applyFont="1" applyFill="1" applyBorder="1" applyAlignment="1">
      <alignment horizontal="center" vertical="center" wrapText="1"/>
    </xf>
    <xf numFmtId="0" fontId="63" fillId="21" borderId="8" xfId="0" applyFont="1" applyFill="1" applyBorder="1" applyAlignment="1">
      <alignment horizontal="center" vertical="center" wrapText="1"/>
    </xf>
    <xf numFmtId="0" fontId="57" fillId="21" borderId="0" xfId="0" applyFont="1" applyFill="1" applyAlignment="1">
      <alignment horizontal="center" vertical="center" wrapText="1"/>
    </xf>
    <xf numFmtId="0" fontId="4" fillId="21" borderId="0" xfId="0" applyFont="1" applyFill="1"/>
    <xf numFmtId="0" fontId="4" fillId="21" borderId="0" xfId="0" applyFont="1" applyFill="1" applyAlignment="1"/>
    <xf numFmtId="0" fontId="32" fillId="21" borderId="0" xfId="0" applyFont="1" applyFill="1"/>
    <xf numFmtId="0" fontId="4" fillId="21" borderId="0" xfId="0" applyFont="1" applyFill="1" applyAlignment="1">
      <alignment vertical="top" wrapText="1"/>
    </xf>
    <xf numFmtId="0" fontId="4" fillId="21" borderId="0" xfId="0" applyFont="1" applyFill="1" applyBorder="1" applyAlignment="1">
      <alignment vertical="top" wrapText="1"/>
    </xf>
    <xf numFmtId="0" fontId="28" fillId="21" borderId="0" xfId="0" applyFont="1" applyFill="1" applyAlignment="1">
      <alignment horizontal="center" wrapText="1"/>
    </xf>
    <xf numFmtId="0" fontId="5" fillId="21" borderId="0" xfId="0" applyFont="1" applyFill="1" applyAlignment="1">
      <alignment vertical="top" wrapText="1"/>
    </xf>
    <xf numFmtId="0" fontId="5" fillId="21" borderId="0" xfId="0" applyFont="1" applyFill="1" applyBorder="1" applyAlignment="1">
      <alignment vertical="top" wrapText="1"/>
    </xf>
    <xf numFmtId="0" fontId="32" fillId="21" borderId="0" xfId="0" applyFont="1" applyFill="1" applyBorder="1"/>
    <xf numFmtId="0" fontId="34" fillId="21" borderId="0" xfId="0" applyFont="1" applyFill="1" applyAlignment="1">
      <alignment horizontal="centerContinuous"/>
    </xf>
    <xf numFmtId="0" fontId="9" fillId="21" borderId="0" xfId="0" applyFont="1" applyFill="1" applyBorder="1"/>
    <xf numFmtId="0" fontId="4" fillId="21" borderId="0" xfId="0" applyFont="1" applyFill="1" applyBorder="1"/>
    <xf numFmtId="190" fontId="29" fillId="21" borderId="0" xfId="0" applyNumberFormat="1" applyFont="1" applyFill="1" applyBorder="1"/>
    <xf numFmtId="0" fontId="36" fillId="21" borderId="0" xfId="0" applyFont="1" applyFill="1"/>
    <xf numFmtId="0" fontId="10" fillId="21" borderId="0" xfId="0" applyFont="1" applyFill="1"/>
    <xf numFmtId="0" fontId="39" fillId="21" borderId="0" xfId="0" applyFont="1" applyFill="1" applyBorder="1"/>
    <xf numFmtId="0" fontId="39" fillId="21" borderId="0" xfId="0" applyFont="1" applyFill="1"/>
    <xf numFmtId="0" fontId="40" fillId="21" borderId="0" xfId="0" applyFont="1" applyFill="1" applyBorder="1"/>
    <xf numFmtId="0" fontId="40" fillId="21" borderId="0" xfId="0" applyFont="1" applyFill="1" applyBorder="1" applyAlignment="1"/>
    <xf numFmtId="0" fontId="40" fillId="21" borderId="0" xfId="0" applyFont="1" applyFill="1"/>
    <xf numFmtId="190" fontId="42" fillId="21" borderId="0" xfId="0" applyNumberFormat="1" applyFont="1" applyFill="1" applyBorder="1"/>
    <xf numFmtId="0" fontId="43" fillId="21" borderId="0" xfId="0" applyFont="1" applyFill="1" applyBorder="1"/>
    <xf numFmtId="190" fontId="44" fillId="21" borderId="0" xfId="0" applyNumberFormat="1" applyFont="1" applyFill="1" applyBorder="1" applyAlignment="1">
      <alignment horizontal="center"/>
    </xf>
    <xf numFmtId="190" fontId="44" fillId="21" borderId="0" xfId="0" applyNumberFormat="1" applyFont="1" applyFill="1" applyBorder="1"/>
    <xf numFmtId="0" fontId="41" fillId="21" borderId="0" xfId="0" applyFont="1" applyFill="1" applyBorder="1" applyAlignment="1">
      <alignment horizontal="center"/>
    </xf>
    <xf numFmtId="190" fontId="45" fillId="21" borderId="0" xfId="0" applyNumberFormat="1" applyFont="1" applyFill="1" applyBorder="1"/>
    <xf numFmtId="2" fontId="46" fillId="21" borderId="0" xfId="0" applyNumberFormat="1" applyFont="1" applyFill="1" applyBorder="1" applyAlignment="1">
      <alignment horizontal="center"/>
    </xf>
    <xf numFmtId="0" fontId="46" fillId="21" borderId="0" xfId="0" applyFont="1" applyFill="1" applyBorder="1" applyAlignment="1">
      <alignment horizontal="center"/>
    </xf>
    <xf numFmtId="0" fontId="44" fillId="21" borderId="0" xfId="0" applyFont="1" applyFill="1" applyBorder="1"/>
    <xf numFmtId="0" fontId="47" fillId="21" borderId="0" xfId="0" applyFont="1" applyFill="1" applyBorder="1" applyAlignment="1">
      <alignment horizontal="center"/>
    </xf>
    <xf numFmtId="190" fontId="43" fillId="21" borderId="0" xfId="0" applyNumberFormat="1" applyFont="1" applyFill="1" applyBorder="1"/>
    <xf numFmtId="0" fontId="49" fillId="21" borderId="0" xfId="0" applyFont="1" applyFill="1" applyBorder="1" applyAlignment="1">
      <alignment horizontal="center" vertical="top" wrapText="1"/>
    </xf>
    <xf numFmtId="0" fontId="40" fillId="21" borderId="0" xfId="0" applyFont="1" applyFill="1" applyBorder="1" applyAlignment="1">
      <alignment horizontal="center" vertical="top" wrapText="1"/>
    </xf>
    <xf numFmtId="190" fontId="40" fillId="21" borderId="0" xfId="0" applyNumberFormat="1" applyFont="1" applyFill="1" applyBorder="1" applyAlignment="1">
      <alignment vertical="top" wrapText="1"/>
    </xf>
    <xf numFmtId="190" fontId="41" fillId="21" borderId="0" xfId="0" applyNumberFormat="1" applyFont="1" applyFill="1" applyBorder="1" applyAlignment="1">
      <alignment vertical="center" wrapText="1"/>
    </xf>
    <xf numFmtId="190" fontId="41" fillId="21" borderId="0" xfId="0" applyNumberFormat="1" applyFont="1" applyFill="1" applyBorder="1" applyAlignment="1">
      <alignment vertical="top" wrapText="1"/>
    </xf>
    <xf numFmtId="0" fontId="50" fillId="21" borderId="0" xfId="0" applyFont="1" applyFill="1"/>
    <xf numFmtId="0" fontId="51" fillId="21" borderId="0" xfId="0" applyFont="1" applyFill="1"/>
    <xf numFmtId="0" fontId="51" fillId="21" borderId="0" xfId="0" applyFont="1" applyFill="1" applyBorder="1"/>
    <xf numFmtId="190" fontId="51" fillId="21" borderId="0" xfId="0" applyNumberFormat="1" applyFont="1" applyFill="1" applyBorder="1"/>
    <xf numFmtId="0" fontId="33" fillId="21" borderId="0" xfId="0" applyFont="1" applyFill="1" applyAlignment="1">
      <alignment horizontal="center" vertical="center"/>
    </xf>
    <xf numFmtId="0" fontId="41" fillId="21" borderId="0" xfId="0" applyFont="1" applyFill="1" applyBorder="1" applyAlignment="1">
      <alignment horizontal="center" vertical="center"/>
    </xf>
    <xf numFmtId="0" fontId="33" fillId="21" borderId="0" xfId="0" applyFont="1" applyFill="1" applyBorder="1" applyAlignment="1">
      <alignment horizontal="center" vertical="center"/>
    </xf>
    <xf numFmtId="0" fontId="40" fillId="21" borderId="0" xfId="0" applyFont="1" applyFill="1" applyBorder="1" applyAlignment="1">
      <alignment vertical="center"/>
    </xf>
    <xf numFmtId="0" fontId="49" fillId="21" borderId="0" xfId="0" applyFont="1" applyFill="1" applyBorder="1" applyAlignment="1">
      <alignment horizontal="center" vertical="center" wrapText="1"/>
    </xf>
    <xf numFmtId="0" fontId="32" fillId="21" borderId="0" xfId="0" applyFont="1" applyFill="1" applyBorder="1" applyAlignment="1">
      <alignment vertical="center"/>
    </xf>
    <xf numFmtId="0" fontId="32" fillId="21" borderId="0" xfId="0" applyFont="1" applyFill="1" applyAlignment="1">
      <alignment vertical="center"/>
    </xf>
    <xf numFmtId="0" fontId="4" fillId="21" borderId="0" xfId="0" applyFont="1" applyFill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0" fontId="40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horizontal="centerContinuous" vertical="center" wrapText="1"/>
    </xf>
    <xf numFmtId="0" fontId="4" fillId="21" borderId="0" xfId="0" applyFont="1" applyFill="1" applyAlignment="1">
      <alignment vertical="center"/>
    </xf>
    <xf numFmtId="0" fontId="6" fillId="21" borderId="0" xfId="0" applyFont="1" applyFill="1" applyAlignment="1">
      <alignment horizontal="center" vertical="center"/>
    </xf>
    <xf numFmtId="190" fontId="4" fillId="21" borderId="0" xfId="0" applyNumberFormat="1" applyFont="1" applyFill="1" applyBorder="1" applyAlignment="1">
      <alignment vertical="top" wrapText="1"/>
    </xf>
    <xf numFmtId="190" fontId="9" fillId="21" borderId="0" xfId="0" applyNumberFormat="1" applyFont="1" applyFill="1" applyBorder="1" applyAlignment="1">
      <alignment horizontal="center" vertical="center" wrapText="1"/>
    </xf>
    <xf numFmtId="0" fontId="8" fillId="21" borderId="0" xfId="0" applyFont="1" applyFill="1" applyBorder="1" applyAlignment="1">
      <alignment horizontal="left" indent="2"/>
    </xf>
    <xf numFmtId="0" fontId="52" fillId="21" borderId="0" xfId="0" applyFont="1" applyFill="1" applyBorder="1" applyAlignment="1">
      <alignment horizontal="left" vertical="justify"/>
    </xf>
    <xf numFmtId="190" fontId="55" fillId="21" borderId="0" xfId="0" applyNumberFormat="1" applyFont="1" applyFill="1" applyBorder="1" applyAlignment="1">
      <alignment vertical="justify"/>
    </xf>
    <xf numFmtId="190" fontId="25" fillId="21" borderId="0" xfId="0" applyNumberFormat="1" applyFont="1" applyFill="1" applyBorder="1" applyAlignment="1">
      <alignment horizontal="center"/>
    </xf>
    <xf numFmtId="190" fontId="4" fillId="21" borderId="0" xfId="0" applyNumberFormat="1" applyFont="1" applyFill="1" applyBorder="1" applyAlignment="1">
      <alignment horizontal="centerContinuous" vertical="center" wrapText="1"/>
    </xf>
    <xf numFmtId="190" fontId="25" fillId="21" borderId="0" xfId="0" applyNumberFormat="1" applyFont="1" applyFill="1" applyBorder="1" applyAlignment="1">
      <alignment horizontal="center" vertical="justify"/>
    </xf>
    <xf numFmtId="190" fontId="4" fillId="21" borderId="0" xfId="0" applyNumberFormat="1" applyFont="1" applyFill="1" applyBorder="1" applyAlignment="1">
      <alignment horizontal="center" vertical="center" wrapText="1"/>
    </xf>
    <xf numFmtId="190" fontId="4" fillId="21" borderId="0" xfId="0" applyNumberFormat="1" applyFont="1" applyFill="1" applyBorder="1" applyAlignment="1">
      <alignment vertical="center" wrapText="1"/>
    </xf>
    <xf numFmtId="190" fontId="25" fillId="21" borderId="0" xfId="0" applyNumberFormat="1" applyFont="1" applyFill="1" applyBorder="1"/>
    <xf numFmtId="190" fontId="26" fillId="21" borderId="0" xfId="0" applyNumberFormat="1" applyFont="1" applyFill="1" applyBorder="1"/>
    <xf numFmtId="190" fontId="54" fillId="21" borderId="0" xfId="0" applyNumberFormat="1" applyFont="1" applyFill="1" applyBorder="1" applyAlignment="1">
      <alignment horizontal="center"/>
    </xf>
    <xf numFmtId="2" fontId="54" fillId="21" borderId="0" xfId="0" applyNumberFormat="1" applyFont="1" applyFill="1" applyBorder="1" applyAlignment="1">
      <alignment horizontal="center"/>
    </xf>
    <xf numFmtId="0" fontId="54" fillId="21" borderId="0" xfId="0" applyFont="1" applyFill="1" applyBorder="1" applyAlignment="1">
      <alignment horizontal="center"/>
    </xf>
    <xf numFmtId="0" fontId="6" fillId="21" borderId="0" xfId="0" applyFont="1" applyFill="1" applyBorder="1" applyAlignment="1">
      <alignment horizontal="center"/>
    </xf>
    <xf numFmtId="190" fontId="6" fillId="21" borderId="0" xfId="0" applyNumberFormat="1" applyFont="1" applyFill="1" applyBorder="1" applyAlignment="1">
      <alignment horizontal="center" vertical="center" wrapText="1"/>
    </xf>
    <xf numFmtId="3" fontId="2" fillId="21" borderId="0" xfId="0" applyNumberFormat="1" applyFont="1" applyFill="1" applyBorder="1" applyAlignment="1">
      <alignment horizontal="center"/>
    </xf>
    <xf numFmtId="0" fontId="2" fillId="21" borderId="0" xfId="0" applyFont="1" applyFill="1" applyBorder="1" applyAlignment="1">
      <alignment horizontal="center"/>
    </xf>
    <xf numFmtId="0" fontId="9" fillId="21" borderId="0" xfId="0" applyFont="1" applyFill="1" applyBorder="1" applyAlignment="1">
      <alignment vertical="center" wrapText="1"/>
    </xf>
    <xf numFmtId="190" fontId="9" fillId="21" borderId="0" xfId="0" applyNumberFormat="1" applyFont="1" applyFill="1" applyBorder="1"/>
    <xf numFmtId="190" fontId="4" fillId="21" borderId="0" xfId="0" applyNumberFormat="1" applyFont="1" applyFill="1" applyBorder="1"/>
    <xf numFmtId="0" fontId="25" fillId="21" borderId="0" xfId="0" applyFont="1" applyFill="1" applyBorder="1"/>
    <xf numFmtId="191" fontId="25" fillId="21" borderId="0" xfId="0" applyNumberFormat="1" applyFont="1" applyFill="1" applyBorder="1"/>
    <xf numFmtId="190" fontId="25" fillId="0" borderId="0" xfId="0" applyNumberFormat="1" applyFont="1" applyFill="1" applyBorder="1" applyAlignment="1">
      <alignment horizontal="center"/>
    </xf>
    <xf numFmtId="190" fontId="6" fillId="21" borderId="0" xfId="0" applyNumberFormat="1" applyFont="1" applyFill="1" applyBorder="1" applyAlignment="1">
      <alignment vertical="center" wrapText="1"/>
    </xf>
    <xf numFmtId="0" fontId="56" fillId="21" borderId="0" xfId="0" applyFont="1" applyFill="1" applyAlignment="1">
      <alignment horizontal="center"/>
    </xf>
    <xf numFmtId="0" fontId="8" fillId="21" borderId="8" xfId="0" applyFont="1" applyFill="1" applyBorder="1" applyAlignment="1">
      <alignment horizontal="center" vertical="center" wrapText="1"/>
    </xf>
    <xf numFmtId="0" fontId="61" fillId="21" borderId="0" xfId="0" applyFont="1" applyFill="1" applyAlignment="1">
      <alignment horizontal="center" wrapText="1"/>
    </xf>
    <xf numFmtId="49" fontId="62" fillId="21" borderId="8" xfId="0" applyNumberFormat="1" applyFont="1" applyFill="1" applyBorder="1" applyAlignment="1">
      <alignment horizontal="center" vertical="center" wrapText="1"/>
    </xf>
    <xf numFmtId="0" fontId="58" fillId="21" borderId="0" xfId="0" applyFont="1" applyFill="1" applyAlignment="1">
      <alignment horizontal="center" wrapText="1"/>
    </xf>
    <xf numFmtId="0" fontId="10" fillId="21" borderId="0" xfId="0" applyFont="1" applyFill="1" applyAlignment="1">
      <alignment wrapText="1"/>
    </xf>
    <xf numFmtId="0" fontId="50" fillId="21" borderId="0" xfId="0" applyFont="1" applyFill="1" applyAlignment="1">
      <alignment wrapText="1"/>
    </xf>
    <xf numFmtId="0" fontId="10" fillId="21" borderId="0" xfId="0" applyFont="1" applyFill="1" applyAlignment="1"/>
    <xf numFmtId="0" fontId="50" fillId="21" borderId="0" xfId="0" applyFont="1" applyFill="1" applyAlignment="1"/>
    <xf numFmtId="0" fontId="68" fillId="21" borderId="0" xfId="0" applyFont="1" applyFill="1"/>
    <xf numFmtId="0" fontId="38" fillId="21" borderId="0" xfId="160" applyFont="1" applyFill="1" applyBorder="1" applyAlignment="1" applyProtection="1">
      <alignment horizontal="left" vertical="center" wrapText="1"/>
      <protection hidden="1"/>
    </xf>
    <xf numFmtId="190" fontId="38" fillId="21" borderId="0" xfId="208" applyNumberFormat="1" applyFont="1" applyFill="1" applyBorder="1" applyAlignment="1" applyProtection="1">
      <alignment vertical="center"/>
    </xf>
    <xf numFmtId="190" fontId="36" fillId="21" borderId="0" xfId="0" applyNumberFormat="1" applyFont="1" applyFill="1"/>
    <xf numFmtId="203" fontId="36" fillId="21" borderId="0" xfId="0" applyNumberFormat="1" applyFont="1" applyFill="1"/>
    <xf numFmtId="4" fontId="35" fillId="21" borderId="8" xfId="0" applyNumberFormat="1" applyFont="1" applyFill="1" applyBorder="1" applyAlignment="1">
      <alignment horizontal="right" vertical="center" wrapText="1"/>
    </xf>
    <xf numFmtId="4" fontId="62" fillId="21" borderId="8" xfId="0" applyNumberFormat="1" applyFont="1" applyFill="1" applyBorder="1" applyAlignment="1">
      <alignment horizontal="right" vertical="center" wrapText="1"/>
    </xf>
    <xf numFmtId="0" fontId="64" fillId="21" borderId="0" xfId="0" applyFont="1" applyFill="1" applyBorder="1" applyAlignment="1">
      <alignment vertical="center"/>
    </xf>
    <xf numFmtId="0" fontId="62" fillId="21" borderId="8" xfId="0" applyFont="1" applyFill="1" applyBorder="1" applyAlignment="1">
      <alignment horizontal="center" vertical="center" wrapText="1"/>
    </xf>
    <xf numFmtId="190" fontId="62" fillId="21" borderId="8" xfId="0" applyNumberFormat="1" applyFont="1" applyFill="1" applyBorder="1" applyAlignment="1">
      <alignment horizontal="center" vertical="center" wrapText="1"/>
    </xf>
    <xf numFmtId="49" fontId="35" fillId="21" borderId="8" xfId="0" applyNumberFormat="1" applyFont="1" applyFill="1" applyBorder="1" applyAlignment="1">
      <alignment horizontal="center" vertical="center" wrapText="1"/>
    </xf>
    <xf numFmtId="4" fontId="4" fillId="21" borderId="0" xfId="0" applyNumberFormat="1" applyFont="1" applyFill="1"/>
    <xf numFmtId="4" fontId="62" fillId="21" borderId="8" xfId="0" applyNumberFormat="1" applyFont="1" applyFill="1" applyBorder="1" applyAlignment="1">
      <alignment vertical="center" wrapText="1"/>
    </xf>
    <xf numFmtId="0" fontId="63" fillId="0" borderId="8" xfId="0" applyFont="1" applyBorder="1" applyAlignment="1">
      <alignment horizontal="center" vertical="center" wrapText="1"/>
    </xf>
    <xf numFmtId="0" fontId="10" fillId="21" borderId="0" xfId="0" applyFont="1" applyFill="1" applyAlignment="1">
      <alignment horizontal="center"/>
    </xf>
    <xf numFmtId="4" fontId="36" fillId="21" borderId="0" xfId="0" applyNumberFormat="1" applyFont="1" applyFill="1"/>
    <xf numFmtId="0" fontId="63" fillId="21" borderId="8" xfId="0" applyFont="1" applyFill="1" applyBorder="1" applyAlignment="1">
      <alignment horizontal="center" vertical="top" wrapText="1"/>
    </xf>
    <xf numFmtId="0" fontId="63" fillId="21" borderId="9" xfId="0" applyFont="1" applyFill="1" applyBorder="1" applyAlignment="1">
      <alignment horizontal="center" vertical="top" wrapText="1"/>
    </xf>
    <xf numFmtId="0" fontId="10" fillId="21" borderId="0" xfId="0" applyFont="1" applyFill="1" applyBorder="1"/>
    <xf numFmtId="0" fontId="38" fillId="21" borderId="8" xfId="0" applyFont="1" applyFill="1" applyBorder="1" applyAlignment="1">
      <alignment vertical="center" wrapText="1"/>
    </xf>
    <xf numFmtId="4" fontId="38" fillId="21" borderId="8" xfId="0" applyNumberFormat="1" applyFont="1" applyFill="1" applyBorder="1" applyAlignment="1">
      <alignment vertical="center" wrapText="1"/>
    </xf>
    <xf numFmtId="0" fontId="84" fillId="21" borderId="10" xfId="0" applyFont="1" applyFill="1" applyBorder="1"/>
    <xf numFmtId="0" fontId="38" fillId="21" borderId="10" xfId="160" applyFont="1" applyFill="1" applyBorder="1" applyAlignment="1" applyProtection="1">
      <alignment horizontal="left" vertical="center" wrapText="1"/>
      <protection hidden="1"/>
    </xf>
    <xf numFmtId="190" fontId="38" fillId="21" borderId="10" xfId="208" applyNumberFormat="1" applyFont="1" applyFill="1" applyBorder="1" applyAlignment="1" applyProtection="1">
      <alignment vertical="center"/>
    </xf>
    <xf numFmtId="0" fontId="84" fillId="21" borderId="0" xfId="0" applyFont="1" applyFill="1" applyBorder="1"/>
    <xf numFmtId="190" fontId="38" fillId="22" borderId="0" xfId="208" applyNumberFormat="1" applyFont="1" applyFill="1" applyBorder="1" applyAlignment="1" applyProtection="1">
      <alignment vertical="center"/>
    </xf>
    <xf numFmtId="0" fontId="10" fillId="21" borderId="0" xfId="0" applyFont="1" applyFill="1" applyBorder="1" applyAlignment="1">
      <alignment horizontal="center"/>
    </xf>
    <xf numFmtId="190" fontId="10" fillId="21" borderId="0" xfId="0" applyNumberFormat="1" applyFont="1" applyFill="1" applyBorder="1"/>
    <xf numFmtId="190" fontId="1" fillId="0" borderId="0" xfId="0" applyNumberFormat="1" applyFont="1" applyFill="1" applyBorder="1"/>
    <xf numFmtId="190" fontId="1" fillId="21" borderId="0" xfId="0" applyNumberFormat="1" applyFont="1" applyFill="1" applyBorder="1"/>
    <xf numFmtId="0" fontId="36" fillId="21" borderId="0" xfId="0" applyFont="1" applyFill="1" applyAlignment="1">
      <alignment horizontal="center"/>
    </xf>
    <xf numFmtId="4" fontId="10" fillId="21" borderId="0" xfId="0" applyNumberFormat="1" applyFont="1" applyFill="1"/>
    <xf numFmtId="190" fontId="86" fillId="23" borderId="0" xfId="0" applyNumberFormat="1" applyFont="1" applyFill="1" applyBorder="1" applyAlignment="1" applyProtection="1">
      <alignment horizontal="center" vertical="center"/>
    </xf>
    <xf numFmtId="0" fontId="65" fillId="21" borderId="0" xfId="0" applyFont="1" applyFill="1" applyAlignment="1">
      <alignment horizontal="center" wrapText="1"/>
    </xf>
    <xf numFmtId="0" fontId="67" fillId="21" borderId="0" xfId="0" applyFont="1" applyFill="1" applyAlignment="1">
      <alignment horizontal="center" vertical="top"/>
    </xf>
    <xf numFmtId="0" fontId="27" fillId="0" borderId="11" xfId="0" applyFont="1" applyFill="1" applyBorder="1" applyAlignment="1">
      <alignment horizontal="center" vertical="center" wrapText="1"/>
    </xf>
    <xf numFmtId="190" fontId="35" fillId="0" borderId="8" xfId="0" applyNumberFormat="1" applyFont="1" applyFill="1" applyBorder="1" applyAlignment="1">
      <alignment horizontal="center" vertical="center" wrapText="1"/>
    </xf>
    <xf numFmtId="0" fontId="7" fillId="21" borderId="0" xfId="0" applyFont="1" applyFill="1" applyBorder="1"/>
    <xf numFmtId="0" fontId="7" fillId="21" borderId="0" xfId="0" applyFont="1" applyFill="1"/>
    <xf numFmtId="0" fontId="7" fillId="21" borderId="0" xfId="0" applyFont="1" applyFill="1" applyBorder="1" applyAlignment="1">
      <alignment vertical="center"/>
    </xf>
    <xf numFmtId="4" fontId="30" fillId="21" borderId="0" xfId="0" applyNumberFormat="1" applyFont="1" applyFill="1" applyBorder="1" applyAlignment="1">
      <alignment vertical="center"/>
    </xf>
    <xf numFmtId="190" fontId="30" fillId="21" borderId="0" xfId="0" applyNumberFormat="1" applyFont="1" applyFill="1" applyBorder="1" applyAlignment="1">
      <alignment vertical="center" wrapText="1"/>
    </xf>
    <xf numFmtId="4" fontId="30" fillId="21" borderId="0" xfId="0" applyNumberFormat="1" applyFont="1" applyFill="1" applyBorder="1" applyAlignment="1">
      <alignment horizontal="center" vertical="center"/>
    </xf>
    <xf numFmtId="4" fontId="88" fillId="21" borderId="0" xfId="0" applyNumberFormat="1" applyFont="1" applyFill="1" applyBorder="1" applyAlignment="1">
      <alignment horizontal="center" vertical="center" wrapText="1"/>
    </xf>
    <xf numFmtId="0" fontId="53" fillId="21" borderId="0" xfId="0" applyFont="1" applyFill="1" applyAlignment="1">
      <alignment horizontal="center"/>
    </xf>
    <xf numFmtId="0" fontId="89" fillId="21" borderId="0" xfId="0" applyFont="1" applyFill="1"/>
    <xf numFmtId="0" fontId="90" fillId="21" borderId="0" xfId="0" applyFont="1" applyFill="1" applyAlignment="1">
      <alignment horizontal="center"/>
    </xf>
    <xf numFmtId="0" fontId="91" fillId="21" borderId="0" xfId="0" applyFont="1" applyFill="1" applyBorder="1" applyAlignment="1">
      <alignment vertical="center"/>
    </xf>
    <xf numFmtId="0" fontId="91" fillId="21" borderId="0" xfId="0" applyFont="1" applyFill="1" applyBorder="1"/>
    <xf numFmtId="4" fontId="91" fillId="21" borderId="0" xfId="0" applyNumberFormat="1" applyFont="1" applyFill="1" applyBorder="1"/>
    <xf numFmtId="0" fontId="63" fillId="0" borderId="8" xfId="0" applyFont="1" applyFill="1" applyBorder="1" applyAlignment="1">
      <alignment horizontal="center" vertical="center" wrapText="1"/>
    </xf>
    <xf numFmtId="0" fontId="35" fillId="21" borderId="8" xfId="0" applyFont="1" applyFill="1" applyBorder="1" applyAlignment="1">
      <alignment horizontal="center" vertical="center" wrapText="1"/>
    </xf>
    <xf numFmtId="0" fontId="92" fillId="21" borderId="0" xfId="0" applyFont="1" applyFill="1" applyBorder="1" applyAlignment="1">
      <alignment horizontal="left"/>
    </xf>
    <xf numFmtId="0" fontId="92" fillId="21" borderId="0" xfId="0" applyFont="1" applyFill="1" applyAlignment="1">
      <alignment horizontal="center"/>
    </xf>
    <xf numFmtId="0" fontId="94" fillId="21" borderId="0" xfId="0" applyFont="1" applyFill="1" applyBorder="1" applyAlignment="1">
      <alignment horizontal="left"/>
    </xf>
    <xf numFmtId="49" fontId="60" fillId="21" borderId="8" xfId="0" applyNumberFormat="1" applyFont="1" applyFill="1" applyBorder="1" applyAlignment="1">
      <alignment horizontal="center" vertical="center" wrapText="1"/>
    </xf>
    <xf numFmtId="190" fontId="86" fillId="21" borderId="8" xfId="0" applyNumberFormat="1" applyFont="1" applyFill="1" applyBorder="1" applyAlignment="1">
      <alignment horizontal="center" vertical="center" wrapText="1"/>
    </xf>
    <xf numFmtId="4" fontId="86" fillId="21" borderId="8" xfId="0" applyNumberFormat="1" applyFont="1" applyFill="1" applyBorder="1" applyAlignment="1">
      <alignment horizontal="right" vertical="center" wrapText="1"/>
    </xf>
    <xf numFmtId="190" fontId="95" fillId="21" borderId="0" xfId="0" applyNumberFormat="1" applyFont="1" applyFill="1" applyBorder="1" applyAlignment="1">
      <alignment vertical="top" wrapText="1"/>
    </xf>
    <xf numFmtId="0" fontId="48" fillId="21" borderId="0" xfId="0" applyFont="1" applyFill="1" applyBorder="1"/>
    <xf numFmtId="0" fontId="96" fillId="21" borderId="0" xfId="0" applyFont="1" applyFill="1" applyBorder="1"/>
    <xf numFmtId="0" fontId="96" fillId="21" borderId="0" xfId="0" applyFont="1" applyFill="1"/>
    <xf numFmtId="0" fontId="35" fillId="21" borderId="8" xfId="0" applyFont="1" applyFill="1" applyBorder="1" applyAlignment="1">
      <alignment vertical="center" wrapText="1"/>
    </xf>
    <xf numFmtId="4" fontId="35" fillId="21" borderId="8" xfId="0" applyNumberFormat="1" applyFont="1" applyFill="1" applyBorder="1" applyAlignment="1">
      <alignment vertical="center" wrapText="1"/>
    </xf>
    <xf numFmtId="0" fontId="62" fillId="21" borderId="8" xfId="0" applyFont="1" applyFill="1" applyBorder="1" applyAlignment="1" applyProtection="1">
      <alignment horizontal="justify" vertical="center" wrapText="1"/>
    </xf>
    <xf numFmtId="4" fontId="62" fillId="21" borderId="8" xfId="0" applyNumberFormat="1" applyFont="1" applyFill="1" applyBorder="1" applyAlignment="1" applyProtection="1">
      <alignment horizontal="right" vertical="center" wrapText="1"/>
    </xf>
    <xf numFmtId="0" fontId="38" fillId="21" borderId="8" xfId="0" applyFont="1" applyFill="1" applyBorder="1" applyAlignment="1">
      <alignment horizontal="center" vertical="center" wrapText="1"/>
    </xf>
    <xf numFmtId="0" fontId="62" fillId="0" borderId="0" xfId="0" applyFont="1" applyAlignment="1"/>
    <xf numFmtId="0" fontId="7" fillId="0" borderId="0" xfId="0" applyFont="1" applyAlignment="1"/>
    <xf numFmtId="0" fontId="62" fillId="0" borderId="0" xfId="0" applyFont="1"/>
    <xf numFmtId="0" fontId="7" fillId="0" borderId="0" xfId="0" applyFont="1"/>
    <xf numFmtId="0" fontId="62" fillId="0" borderId="0" xfId="0" applyFont="1" applyAlignment="1">
      <alignment horizontal="center" wrapText="1"/>
    </xf>
    <xf numFmtId="218" fontId="35" fillId="21" borderId="8" xfId="0" applyNumberFormat="1" applyFont="1" applyFill="1" applyBorder="1" applyAlignment="1" applyProtection="1">
      <alignment horizontal="center" vertical="center" wrapText="1"/>
    </xf>
    <xf numFmtId="0" fontId="30" fillId="0" borderId="0" xfId="0" applyFont="1"/>
    <xf numFmtId="0" fontId="35" fillId="0" borderId="0" xfId="0" applyFont="1"/>
    <xf numFmtId="0" fontId="35" fillId="0" borderId="0" xfId="0" applyFont="1" applyBorder="1"/>
    <xf numFmtId="0" fontId="35" fillId="0" borderId="0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62" fillId="0" borderId="8" xfId="0" applyFont="1" applyBorder="1" applyAlignment="1">
      <alignment horizontal="left" vertical="center" wrapText="1"/>
    </xf>
    <xf numFmtId="218" fontId="62" fillId="0" borderId="8" xfId="0" applyNumberFormat="1" applyFont="1" applyBorder="1" applyAlignment="1">
      <alignment horizontal="center" vertical="center" wrapText="1"/>
    </xf>
    <xf numFmtId="218" fontId="8" fillId="0" borderId="0" xfId="0" applyNumberFormat="1" applyFont="1"/>
    <xf numFmtId="0" fontId="7" fillId="0" borderId="0" xfId="0" applyFont="1" applyAlignment="1">
      <alignment wrapText="1"/>
    </xf>
    <xf numFmtId="218" fontId="30" fillId="0" borderId="0" xfId="0" applyNumberFormat="1" applyFont="1"/>
    <xf numFmtId="0" fontId="62" fillId="0" borderId="8" xfId="161" applyFont="1" applyFill="1" applyBorder="1" applyAlignment="1">
      <alignment horizontal="left" vertical="center" wrapText="1"/>
    </xf>
    <xf numFmtId="190" fontId="98" fillId="21" borderId="0" xfId="0" applyNumberFormat="1" applyFont="1" applyFill="1" applyBorder="1" applyAlignment="1">
      <alignment horizontal="center" vertical="justify"/>
    </xf>
    <xf numFmtId="190" fontId="98" fillId="21" borderId="0" xfId="0" applyNumberFormat="1" applyFont="1" applyFill="1" applyBorder="1" applyAlignment="1">
      <alignment horizontal="center"/>
    </xf>
    <xf numFmtId="218" fontId="7" fillId="0" borderId="0" xfId="0" applyNumberFormat="1" applyFont="1"/>
    <xf numFmtId="4" fontId="64" fillId="21" borderId="0" xfId="0" applyNumberFormat="1" applyFont="1" applyFill="1" applyBorder="1" applyAlignment="1">
      <alignment vertical="center"/>
    </xf>
    <xf numFmtId="4" fontId="62" fillId="21" borderId="0" xfId="0" applyNumberFormat="1" applyFont="1" applyFill="1" applyBorder="1" applyAlignment="1">
      <alignment horizontal="right" vertical="center" wrapText="1"/>
    </xf>
    <xf numFmtId="218" fontId="62" fillId="24" borderId="8" xfId="0" applyNumberFormat="1" applyFont="1" applyFill="1" applyBorder="1" applyAlignment="1">
      <alignment horizontal="center" vertical="center" wrapText="1"/>
    </xf>
    <xf numFmtId="4" fontId="62" fillId="24" borderId="8" xfId="0" applyNumberFormat="1" applyFont="1" applyFill="1" applyBorder="1" applyAlignment="1">
      <alignment horizontal="right" vertical="center" wrapText="1"/>
    </xf>
    <xf numFmtId="0" fontId="62" fillId="0" borderId="8" xfId="0" applyFont="1" applyBorder="1" applyAlignment="1">
      <alignment horizontal="center" vertical="center" wrapText="1"/>
    </xf>
  </cellXfs>
  <cellStyles count="219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ходи" xfId="24"/>
    <cellStyle name="_доходи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атки 1-4" xfId="28"/>
    <cellStyle name="_доходи_дод 8 передача установ_Додатки 1-4" xfId="29"/>
    <cellStyle name="_доходи_дод_1-5 " xfId="30"/>
    <cellStyle name="_доходи_дод_1-5 " xfId="31"/>
    <cellStyle name="_доходи_дод_1-5 _Додатки 1-4" xfId="32"/>
    <cellStyle name="_доходи_дод_1-5 _Додатки 1-4" xfId="33"/>
    <cellStyle name="_доходи_дод_1-6 " xfId="34"/>
    <cellStyle name="_доходи_дод_1-6 " xfId="35"/>
    <cellStyle name="_доходи_дод_1-6 _дод_1-5 " xfId="36"/>
    <cellStyle name="_доходи_дод_1-6 _дод_1-5 " xfId="37"/>
    <cellStyle name="_доходи_дод_1-6 _дод_1-5 _Додатки 1-4" xfId="38"/>
    <cellStyle name="_доходи_дод_1-6 _дод_1-5 _Додатки 1-4" xfId="39"/>
    <cellStyle name="_доходи_дод_1-6 _дод_1-7 " xfId="40"/>
    <cellStyle name="_доходи_дод_1-6 _дод_1-7 " xfId="41"/>
    <cellStyle name="_доходи_дод_1-6 _дод_1-7 _Додатки 1-4" xfId="42"/>
    <cellStyle name="_доходи_дод_1-6 _дод_1-7 _Додатки 1-4" xfId="43"/>
    <cellStyle name="_доходи_дод_1-6 _Додатки 1-4" xfId="44"/>
    <cellStyle name="_доходи_дод_1-6 _Додатки 1-4" xfId="45"/>
    <cellStyle name="_доходи_дод_1-7 " xfId="46"/>
    <cellStyle name="_доходи_дод_1-7 " xfId="47"/>
    <cellStyle name="_доходи_дод_1-7 _Додатки 1-4" xfId="48"/>
    <cellStyle name="_доходи_дод_1-7 _Додатки 1-4" xfId="49"/>
    <cellStyle name="_доходи_дод_1-8 " xfId="50"/>
    <cellStyle name="_доходи_дод_1-8 " xfId="51"/>
    <cellStyle name="_доходи_дод_1-8 _Додатки 1-4" xfId="52"/>
    <cellStyle name="_доходи_дод_1-8 _Додатки 1-4" xfId="53"/>
    <cellStyle name="_доходи_дод_1-9" xfId="54"/>
    <cellStyle name="_доходи_дод_1-9" xfId="55"/>
    <cellStyle name="_доходи_дод_1-9_дод_1-5 " xfId="56"/>
    <cellStyle name="_доходи_дод_1-9_дод_1-5 " xfId="57"/>
    <cellStyle name="_доходи_дод_1-9_дод_1-5 _Додатки 1-4" xfId="58"/>
    <cellStyle name="_доходи_дод_1-9_дод_1-5 _Додатки 1-4" xfId="59"/>
    <cellStyle name="_доходи_дод_1-9_дод_1-7 " xfId="60"/>
    <cellStyle name="_доходи_дод_1-9_дод_1-7 " xfId="61"/>
    <cellStyle name="_доходи_дод_1-9_дод_1-7 _Додатки 1-4" xfId="62"/>
    <cellStyle name="_доходи_дод_1-9_дод_1-7 _Додатки 1-4" xfId="63"/>
    <cellStyle name="_доходи_дод_1-9_Додатки 1-4" xfId="64"/>
    <cellStyle name="_доходи_дод_1-9_Додатки 1-4" xfId="65"/>
    <cellStyle name="_доходи_Додатки 1-4" xfId="66"/>
    <cellStyle name="_доходи_Додатки 1-4" xfId="67"/>
    <cellStyle name="" xfId="68"/>
    <cellStyle name="" xfId="69"/>
    <cellStyle name="_Додатки 1-4" xfId="70"/>
    <cellStyle name="_Додатки 1-4" xfId="71"/>
    <cellStyle name="_доходи" xfId="72"/>
    <cellStyle name="_доходи" xfId="73"/>
    <cellStyle name="_доходи_дод 8 передача установ" xfId="74"/>
    <cellStyle name="_доходи_дод 8 передача установ" xfId="75"/>
    <cellStyle name="_доходи_дод 8 передача установ_Додатки 1-4" xfId="76"/>
    <cellStyle name="_доходи_дод 8 передача установ_Додатки 1-4" xfId="77"/>
    <cellStyle name="_доходи_дод_1-5 " xfId="78"/>
    <cellStyle name="_доходи_дод_1-5 " xfId="79"/>
    <cellStyle name="_доходи_дод_1-5 _Додатки 1-4" xfId="80"/>
    <cellStyle name="_доходи_дод_1-5 _Додатки 1-4" xfId="81"/>
    <cellStyle name="_доходи_дод_1-6 " xfId="82"/>
    <cellStyle name="_доходи_дод_1-6 " xfId="83"/>
    <cellStyle name="_доходи_дод_1-6 _дод_1-5 " xfId="84"/>
    <cellStyle name="_доходи_дод_1-6 _дод_1-5 " xfId="85"/>
    <cellStyle name="_доходи_дод_1-6 _дод_1-5 _Додатки 1-4" xfId="86"/>
    <cellStyle name="_доходи_дод_1-6 _дод_1-5 _Додатки 1-4" xfId="87"/>
    <cellStyle name="_доходи_дод_1-6 _дод_1-7 " xfId="88"/>
    <cellStyle name="_доходи_дод_1-6 _дод_1-7 " xfId="89"/>
    <cellStyle name="_доходи_дод_1-6 _дод_1-7 _Додатки 1-4" xfId="90"/>
    <cellStyle name="_доходи_дод_1-6 _дод_1-7 _Додатки 1-4" xfId="91"/>
    <cellStyle name="_доходи_дод_1-6 _Додатки 1-4" xfId="92"/>
    <cellStyle name="_доходи_дод_1-6 _Додатки 1-4" xfId="93"/>
    <cellStyle name="_доходи_дод_1-7 " xfId="94"/>
    <cellStyle name="_доходи_дод_1-7 " xfId="95"/>
    <cellStyle name="_доходи_дод_1-7 _Додатки 1-4" xfId="96"/>
    <cellStyle name="_доходи_дод_1-7 _Додатки 1-4" xfId="97"/>
    <cellStyle name="_доходи_дод_1-8 " xfId="98"/>
    <cellStyle name="_доходи_дод_1-8 " xfId="99"/>
    <cellStyle name="_доходи_дод_1-8 _Додатки 1-4" xfId="100"/>
    <cellStyle name="_доходи_дод_1-8 _Додатки 1-4" xfId="101"/>
    <cellStyle name="_доходи_дод_1-9" xfId="102"/>
    <cellStyle name="_доходи_дод_1-9" xfId="103"/>
    <cellStyle name="_доходи_дод_1-9_дод_1-5 " xfId="104"/>
    <cellStyle name="_доходи_дод_1-9_дод_1-5 " xfId="105"/>
    <cellStyle name="_доходи_дод_1-9_дод_1-5 _Додатки 1-4" xfId="106"/>
    <cellStyle name="_доходи_дод_1-9_дод_1-5 _Додатки 1-4" xfId="107"/>
    <cellStyle name="_доходи_дод_1-9_дод_1-7 " xfId="108"/>
    <cellStyle name="_доходи_дод_1-9_дод_1-7 " xfId="109"/>
    <cellStyle name="_доходи_дод_1-9_дод_1-7 _Додатки 1-4" xfId="110"/>
    <cellStyle name="_доходи_дод_1-9_дод_1-7 _Додатки 1-4" xfId="111"/>
    <cellStyle name="_доходи_дод_1-9_Додатки 1-4" xfId="112"/>
    <cellStyle name="_доходи_дод_1-9_Додатки 1-4" xfId="113"/>
    <cellStyle name="_доходи_Додатки 1-4" xfId="114"/>
    <cellStyle name="_доходи_Додатки 1-4" xfId="115"/>
    <cellStyle name="" xfId="116"/>
    <cellStyle name="1" xfId="117"/>
    <cellStyle name="2" xfId="118"/>
    <cellStyle name="20% — акцент1" xfId="119"/>
    <cellStyle name="20% — акцент2" xfId="120"/>
    <cellStyle name="20% — акцент3" xfId="121"/>
    <cellStyle name="20% — акцент4" xfId="122"/>
    <cellStyle name="20% — акцент5" xfId="123"/>
    <cellStyle name="20% — акцент6" xfId="124"/>
    <cellStyle name="40% — акцент1" xfId="125"/>
    <cellStyle name="40% — акцент2" xfId="126"/>
    <cellStyle name="40% — акцент3" xfId="127"/>
    <cellStyle name="40% — акцент4" xfId="128"/>
    <cellStyle name="40% — акцент5" xfId="129"/>
    <cellStyle name="40% — акцент6" xfId="130"/>
    <cellStyle name="60% — акцент1" xfId="131"/>
    <cellStyle name="60% — акцент2" xfId="132"/>
    <cellStyle name="60% — акцент3" xfId="133"/>
    <cellStyle name="60% — акцент4" xfId="134"/>
    <cellStyle name="60% — акцент5" xfId="135"/>
    <cellStyle name="60% — акцент6" xfId="136"/>
    <cellStyle name="Aaia?iue [0]_laroux" xfId="137"/>
    <cellStyle name="Aaia?iue_laroux" xfId="138"/>
    <cellStyle name="C?O" xfId="139"/>
    <cellStyle name="Cena$" xfId="140"/>
    <cellStyle name="CenaZ?" xfId="141"/>
    <cellStyle name="Ceny$" xfId="142"/>
    <cellStyle name="CenyZ?" xfId="143"/>
    <cellStyle name="Comma [0]_1996-1997-план 10 місяців" xfId="144"/>
    <cellStyle name="Comma_1996-1997-план 10 місяців" xfId="145"/>
    <cellStyle name="Currency [0]_1996-1997-план 10 місяців" xfId="146"/>
    <cellStyle name="Currency_1996-1997-план 10 місяців" xfId="147"/>
    <cellStyle name="Data" xfId="148"/>
    <cellStyle name="Dziesietny [0]_Arkusz1" xfId="149"/>
    <cellStyle name="Dziesietny_Arkusz1" xfId="150"/>
    <cellStyle name="Headline I" xfId="151"/>
    <cellStyle name="Headline II" xfId="152"/>
    <cellStyle name="Headline III" xfId="153"/>
    <cellStyle name="Iau?iue_laroux" xfId="154"/>
    <cellStyle name="Marza" xfId="155"/>
    <cellStyle name="Marza%" xfId="156"/>
    <cellStyle name="Marza_Veresen_derg" xfId="157"/>
    <cellStyle name="Nazwa" xfId="158"/>
    <cellStyle name="Normal_1996-1997-план 10 місяців" xfId="159"/>
    <cellStyle name="Normal_Дж" xfId="160"/>
    <cellStyle name="Normal_Доходи" xfId="161"/>
    <cellStyle name="normalni_laroux" xfId="162"/>
    <cellStyle name="Normalny_A-FOUR TECH" xfId="163"/>
    <cellStyle name="Oeiainiaue [0]_laroux" xfId="164"/>
    <cellStyle name="Oeiainiaue_laroux" xfId="165"/>
    <cellStyle name="TrOds" xfId="166"/>
    <cellStyle name="Tytul" xfId="167"/>
    <cellStyle name="Walutowy [0]_Arkusz1" xfId="168"/>
    <cellStyle name="Walutowy_Arkusz1" xfId="169"/>
    <cellStyle name="Ввід" xfId="170"/>
    <cellStyle name="Ввод " xfId="171"/>
    <cellStyle name="Гарний" xfId="172"/>
    <cellStyle name="Заголовок 1" xfId="173" builtinId="16" customBuiltin="1"/>
    <cellStyle name="Заголовок 2" xfId="174" builtinId="17" customBuiltin="1"/>
    <cellStyle name="Заголовок 3" xfId="175" builtinId="18" customBuiltin="1"/>
    <cellStyle name="Заголовок 4" xfId="176" builtinId="19" customBuiltin="1"/>
    <cellStyle name="Звичайний" xfId="0" builtinId="0"/>
    <cellStyle name="Звичайний 10" xfId="177"/>
    <cellStyle name="Звичайний 11" xfId="178"/>
    <cellStyle name="Звичайний 12" xfId="179"/>
    <cellStyle name="Звичайний 13" xfId="180"/>
    <cellStyle name="Звичайний 14" xfId="181"/>
    <cellStyle name="Звичайний 15" xfId="182"/>
    <cellStyle name="Звичайний 16" xfId="183"/>
    <cellStyle name="Звичайний 17" xfId="184"/>
    <cellStyle name="Звичайний 18" xfId="185"/>
    <cellStyle name="Звичайний 19" xfId="186"/>
    <cellStyle name="Звичайний 2" xfId="187"/>
    <cellStyle name="Звичайний 2 2" xfId="188"/>
    <cellStyle name="Звичайний 2_13 Додаток ПТУ 1" xfId="189"/>
    <cellStyle name="Звичайний 20" xfId="190"/>
    <cellStyle name="Звичайний 3" xfId="191"/>
    <cellStyle name="Звичайний 4" xfId="192"/>
    <cellStyle name="Звичайний 4 2" xfId="193"/>
    <cellStyle name="Звичайний 4_13 Додаток ПТУ 1" xfId="194"/>
    <cellStyle name="Звичайний 5" xfId="195"/>
    <cellStyle name="Звичайний 6" xfId="196"/>
    <cellStyle name="Звичайний 7" xfId="197"/>
    <cellStyle name="Звичайний 8" xfId="198"/>
    <cellStyle name="Звичайний 9" xfId="199"/>
    <cellStyle name="Зв'язана клітинка" xfId="200"/>
    <cellStyle name="Контрольна клітинка" xfId="201"/>
    <cellStyle name="Контрольная ячейка" xfId="202"/>
    <cellStyle name="Назва" xfId="203"/>
    <cellStyle name="Название" xfId="204"/>
    <cellStyle name="Нейтральний" xfId="205"/>
    <cellStyle name="Нейтральный" xfId="206"/>
    <cellStyle name="Обычный 2" xfId="207"/>
    <cellStyle name="Обычный_ZV1PIV98" xfId="208"/>
    <cellStyle name="Связанная ячейка" xfId="209"/>
    <cellStyle name="Стиль 1" xfId="210"/>
    <cellStyle name="Текст попередження" xfId="211"/>
    <cellStyle name="Текст предупреждения" xfId="212"/>
    <cellStyle name="Тысячи [0]_Додаток №1" xfId="213"/>
    <cellStyle name="Тысячи_Додаток №1" xfId="214"/>
    <cellStyle name="Фінансовий 2" xfId="215"/>
    <cellStyle name="Фінансовий 2 2" xfId="216"/>
    <cellStyle name="Хороший" xfId="217"/>
    <cellStyle name="ЏђЋ–…Ќ’Ќ›‰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B1:K62"/>
  <sheetViews>
    <sheetView showZeros="0" view="pageBreakPreview" zoomScale="55" zoomScaleNormal="75" zoomScaleSheetLayoutView="75" workbookViewId="0">
      <pane xSplit="3" ySplit="14" topLeftCell="D15" activePane="bottomRight" state="frozen"/>
      <selection pane="topRight" activeCell="D1" sqref="D1"/>
      <selection pane="bottomLeft" activeCell="A14" sqref="A14"/>
      <selection pane="bottomRight" activeCell="E19" sqref="E19"/>
    </sheetView>
  </sheetViews>
  <sheetFormatPr defaultRowHeight="12.75"/>
  <cols>
    <col min="1" max="1" width="1.5703125" style="47" customWidth="1"/>
    <col min="2" max="2" width="14.5703125" style="135" customWidth="1"/>
    <col min="3" max="3" width="63.42578125" style="47" customWidth="1"/>
    <col min="4" max="4" width="21.140625" style="47" customWidth="1"/>
    <col min="5" max="5" width="19.28515625" style="47" customWidth="1"/>
    <col min="6" max="6" width="19.42578125" style="47" customWidth="1"/>
    <col min="7" max="7" width="18.85546875" style="47" customWidth="1"/>
    <col min="8" max="8" width="11.28515625" style="47" customWidth="1"/>
    <col min="9" max="9" width="9.42578125" style="69" customWidth="1"/>
    <col min="10" max="11" width="9.140625" style="69" customWidth="1"/>
    <col min="12" max="16384" width="9.140625" style="47"/>
  </cols>
  <sheetData>
    <row r="1" spans="2:9" ht="18.75">
      <c r="F1" s="24" t="s">
        <v>14</v>
      </c>
      <c r="G1" s="24"/>
    </row>
    <row r="2" spans="2:9" ht="18" customHeight="1">
      <c r="F2" s="24" t="s">
        <v>154</v>
      </c>
      <c r="G2" s="24"/>
    </row>
    <row r="3" spans="2:9" ht="30" customHeight="1">
      <c r="F3" s="24"/>
      <c r="G3" s="24"/>
    </row>
    <row r="4" spans="2:9" ht="17.45" customHeight="1">
      <c r="F4" s="22" t="s">
        <v>182</v>
      </c>
      <c r="G4" s="22"/>
    </row>
    <row r="5" spans="2:9" ht="20.25">
      <c r="B5" s="23"/>
      <c r="C5" s="23"/>
      <c r="D5" s="23"/>
      <c r="E5" s="23"/>
      <c r="F5" s="23"/>
      <c r="G5" s="23"/>
      <c r="H5" s="117"/>
      <c r="I5" s="118"/>
    </row>
    <row r="6" spans="2:9" ht="29.1" customHeight="1">
      <c r="B6" s="23" t="s">
        <v>13</v>
      </c>
      <c r="C6" s="23"/>
      <c r="D6" s="23"/>
      <c r="E6" s="23"/>
      <c r="F6" s="23"/>
      <c r="G6" s="23"/>
      <c r="H6" s="119"/>
      <c r="I6" s="120"/>
    </row>
    <row r="7" spans="2:9" ht="29.1" customHeight="1">
      <c r="B7" s="156">
        <v>13100000000</v>
      </c>
      <c r="C7" s="154"/>
      <c r="D7" s="154"/>
      <c r="E7" s="154"/>
      <c r="F7" s="154"/>
      <c r="G7" s="154"/>
      <c r="H7" s="119"/>
      <c r="I7" s="120"/>
    </row>
    <row r="8" spans="2:9" ht="32.1" customHeight="1">
      <c r="B8" s="155" t="s">
        <v>50</v>
      </c>
      <c r="G8" s="112" t="s">
        <v>109</v>
      </c>
    </row>
    <row r="9" spans="2:9" ht="18" customHeight="1">
      <c r="B9" s="25" t="s">
        <v>44</v>
      </c>
      <c r="C9" s="25" t="s">
        <v>65</v>
      </c>
      <c r="D9" s="26" t="s">
        <v>66</v>
      </c>
      <c r="E9" s="25" t="s">
        <v>6</v>
      </c>
      <c r="F9" s="25" t="s">
        <v>25</v>
      </c>
      <c r="G9" s="25"/>
      <c r="H9" s="166"/>
      <c r="I9" s="166"/>
    </row>
    <row r="10" spans="2:9" ht="18" customHeight="1">
      <c r="B10" s="30"/>
      <c r="C10" s="25"/>
      <c r="D10" s="26"/>
      <c r="E10" s="25"/>
      <c r="F10" s="25"/>
      <c r="G10" s="25"/>
      <c r="H10" s="166"/>
      <c r="I10" s="166"/>
    </row>
    <row r="11" spans="2:9" ht="13.35" customHeight="1">
      <c r="B11" s="30"/>
      <c r="C11" s="25"/>
      <c r="D11" s="26"/>
      <c r="E11" s="25"/>
      <c r="F11" s="25" t="s">
        <v>76</v>
      </c>
      <c r="G11" s="25" t="s">
        <v>79</v>
      </c>
      <c r="H11" s="166"/>
      <c r="I11" s="166"/>
    </row>
    <row r="12" spans="2:9" ht="38.450000000000003" customHeight="1">
      <c r="B12" s="30"/>
      <c r="C12" s="25"/>
      <c r="D12" s="26"/>
      <c r="E12" s="25"/>
      <c r="F12" s="25"/>
      <c r="G12" s="25"/>
      <c r="H12" s="166"/>
      <c r="I12" s="166"/>
    </row>
    <row r="13" spans="2:9" ht="15.75">
      <c r="B13" s="28">
        <v>1</v>
      </c>
      <c r="C13" s="28">
        <v>2</v>
      </c>
      <c r="D13" s="137">
        <v>3</v>
      </c>
      <c r="E13" s="28">
        <v>4</v>
      </c>
      <c r="F13" s="28">
        <v>5</v>
      </c>
      <c r="G13" s="28">
        <v>6</v>
      </c>
      <c r="H13" s="166"/>
      <c r="I13" s="166"/>
    </row>
    <row r="14" spans="2:9" ht="1.35" hidden="1" customHeight="1">
      <c r="B14" s="27"/>
      <c r="C14" s="27"/>
      <c r="D14" s="138"/>
      <c r="E14" s="27"/>
      <c r="F14" s="27"/>
      <c r="G14" s="27"/>
    </row>
    <row r="15" spans="2:9" ht="29.45" customHeight="1">
      <c r="B15" s="172">
        <v>40000000</v>
      </c>
      <c r="C15" s="183" t="s">
        <v>69</v>
      </c>
      <c r="D15" s="184">
        <f>+E15+F15</f>
        <v>4244919</v>
      </c>
      <c r="E15" s="184">
        <f>+E16</f>
        <v>4244919</v>
      </c>
      <c r="F15" s="184">
        <f>+F16</f>
        <v>0</v>
      </c>
      <c r="G15" s="184">
        <f>+G16</f>
        <v>0</v>
      </c>
      <c r="I15" s="166"/>
    </row>
    <row r="16" spans="2:9" ht="29.45" customHeight="1">
      <c r="B16" s="172">
        <v>41000000</v>
      </c>
      <c r="C16" s="183" t="s">
        <v>70</v>
      </c>
      <c r="D16" s="184">
        <f>D17</f>
        <v>4244919</v>
      </c>
      <c r="E16" s="184">
        <f>E17</f>
        <v>4244919</v>
      </c>
      <c r="F16" s="184">
        <f>F17</f>
        <v>0</v>
      </c>
      <c r="G16" s="184">
        <f>G17</f>
        <v>0</v>
      </c>
      <c r="I16" s="166"/>
    </row>
    <row r="17" spans="2:11" ht="32.450000000000003" customHeight="1">
      <c r="B17" s="172">
        <v>41020000</v>
      </c>
      <c r="C17" s="183" t="s">
        <v>35</v>
      </c>
      <c r="D17" s="184">
        <f>+E17+F17</f>
        <v>4244919</v>
      </c>
      <c r="E17" s="184">
        <f>E18</f>
        <v>4244919</v>
      </c>
      <c r="F17" s="184">
        <f>F18</f>
        <v>0</v>
      </c>
      <c r="G17" s="184">
        <f>G18</f>
        <v>0</v>
      </c>
      <c r="I17" s="166"/>
    </row>
    <row r="18" spans="2:11" ht="127.9" customHeight="1">
      <c r="B18" s="129">
        <v>41021300</v>
      </c>
      <c r="C18" s="185" t="s">
        <v>147</v>
      </c>
      <c r="D18" s="186">
        <f>+E18+F18</f>
        <v>4244919</v>
      </c>
      <c r="E18" s="133">
        <v>4244919</v>
      </c>
      <c r="F18" s="133"/>
      <c r="G18" s="133"/>
      <c r="I18" s="121"/>
      <c r="J18" s="121"/>
      <c r="K18" s="121"/>
    </row>
    <row r="19" spans="2:11" ht="39.6" customHeight="1">
      <c r="B19" s="187"/>
      <c r="C19" s="140" t="s">
        <v>68</v>
      </c>
      <c r="D19" s="141">
        <f>+E19+F19</f>
        <v>4244919</v>
      </c>
      <c r="E19" s="141">
        <f>+E15</f>
        <v>4244919</v>
      </c>
      <c r="F19" s="141">
        <f>+F15</f>
        <v>0</v>
      </c>
      <c r="G19" s="141">
        <f>+G15</f>
        <v>0</v>
      </c>
      <c r="I19" s="166"/>
    </row>
    <row r="20" spans="2:11" s="46" customFormat="1" ht="21" hidden="1" customHeight="1">
      <c r="B20" s="142"/>
      <c r="C20" s="143" t="s">
        <v>95</v>
      </c>
      <c r="D20" s="143"/>
      <c r="E20" s="144" t="e">
        <f>+#REF!+E19</f>
        <v>#REF!</v>
      </c>
      <c r="F20" s="144" t="e">
        <f>+#REF!+F19</f>
        <v>#REF!</v>
      </c>
      <c r="G20" s="144" t="e">
        <f>+#REF!+G19</f>
        <v>#REF!</v>
      </c>
      <c r="H20" s="47">
        <f>+D20</f>
        <v>0</v>
      </c>
      <c r="I20" s="69"/>
      <c r="J20" s="69"/>
      <c r="K20" s="69"/>
    </row>
    <row r="21" spans="2:11" s="46" customFormat="1" ht="21" customHeight="1">
      <c r="B21" s="145"/>
      <c r="C21" s="122"/>
      <c r="D21" s="122"/>
      <c r="E21" s="123"/>
      <c r="F21" s="123"/>
      <c r="G21" s="123"/>
      <c r="H21" s="47"/>
      <c r="I21" s="69"/>
      <c r="J21" s="69"/>
      <c r="K21" s="69"/>
    </row>
    <row r="22" spans="2:11" s="46" customFormat="1" ht="21" hidden="1" customHeight="1">
      <c r="B22" s="145"/>
      <c r="C22" s="122"/>
      <c r="D22" s="122"/>
      <c r="E22" s="146" t="e">
        <v>#REF!</v>
      </c>
      <c r="F22" s="146" t="e">
        <v>#REF!</v>
      </c>
      <c r="G22" s="146" t="e">
        <v>#REF!</v>
      </c>
      <c r="H22" s="47"/>
      <c r="I22" s="69"/>
      <c r="J22" s="69"/>
      <c r="K22" s="69"/>
    </row>
    <row r="23" spans="2:11" s="46" customFormat="1">
      <c r="B23" s="147"/>
      <c r="C23" s="139"/>
      <c r="D23" s="139"/>
      <c r="E23" s="148"/>
      <c r="F23" s="149"/>
      <c r="G23" s="150"/>
      <c r="H23" s="166"/>
      <c r="I23" s="166"/>
      <c r="J23" s="69"/>
      <c r="K23" s="69"/>
    </row>
    <row r="24" spans="2:11" s="46" customFormat="1" ht="30" customHeight="1">
      <c r="B24" s="29" t="s">
        <v>24</v>
      </c>
      <c r="C24" s="29"/>
      <c r="D24" s="29"/>
      <c r="E24" s="29"/>
      <c r="F24" s="29"/>
      <c r="G24" s="29"/>
      <c r="H24" s="167"/>
      <c r="I24" s="166"/>
      <c r="J24" s="69"/>
      <c r="K24" s="69"/>
    </row>
    <row r="25" spans="2:11" s="46" customFormat="1" hidden="1">
      <c r="B25" s="147"/>
      <c r="C25" s="139"/>
      <c r="D25" s="139"/>
      <c r="E25" s="139"/>
      <c r="F25" s="139"/>
      <c r="G25" s="139"/>
      <c r="H25" s="166"/>
      <c r="I25" s="166"/>
      <c r="J25" s="69"/>
      <c r="K25" s="69"/>
    </row>
    <row r="26" spans="2:11" s="46" customFormat="1" hidden="1">
      <c r="B26" s="151"/>
      <c r="D26" s="152"/>
      <c r="E26" s="152"/>
      <c r="F26" s="152"/>
      <c r="G26" s="152"/>
      <c r="H26" s="166"/>
      <c r="I26" s="166"/>
      <c r="J26" s="69"/>
      <c r="K26" s="69"/>
    </row>
    <row r="27" spans="2:11" s="46" customFormat="1" hidden="1">
      <c r="B27" s="151"/>
      <c r="F27" s="124"/>
      <c r="H27" s="47"/>
      <c r="I27" s="69"/>
      <c r="J27" s="69"/>
      <c r="K27" s="69"/>
    </row>
    <row r="28" spans="2:11" s="46" customFormat="1" hidden="1">
      <c r="B28" s="151"/>
      <c r="D28" s="136"/>
      <c r="F28" s="124"/>
      <c r="H28" s="47"/>
      <c r="I28" s="69"/>
      <c r="J28" s="69"/>
      <c r="K28" s="69"/>
    </row>
    <row r="29" spans="2:11" s="46" customFormat="1" hidden="1">
      <c r="B29" s="151"/>
      <c r="D29" s="136"/>
      <c r="F29" s="124"/>
      <c r="H29" s="47"/>
      <c r="I29" s="69"/>
      <c r="J29" s="69"/>
      <c r="K29" s="69"/>
    </row>
    <row r="30" spans="2:11" s="46" customFormat="1" hidden="1">
      <c r="B30" s="151"/>
      <c r="E30" s="124"/>
      <c r="F30" s="124"/>
      <c r="G30" s="124"/>
      <c r="H30" s="47"/>
      <c r="I30" s="69"/>
      <c r="J30" s="69"/>
      <c r="K30" s="69"/>
    </row>
    <row r="31" spans="2:11" s="46" customFormat="1" hidden="1">
      <c r="B31" s="151"/>
      <c r="E31" s="125"/>
      <c r="F31" s="125"/>
      <c r="G31" s="125"/>
      <c r="H31" s="166"/>
      <c r="I31" s="166"/>
      <c r="J31" s="69"/>
      <c r="K31" s="69"/>
    </row>
    <row r="32" spans="2:11" s="46" customFormat="1" hidden="1">
      <c r="B32" s="151"/>
      <c r="D32" s="136"/>
      <c r="E32" s="124"/>
      <c r="F32" s="124"/>
      <c r="G32" s="124"/>
      <c r="H32" s="47"/>
      <c r="I32" s="69"/>
      <c r="J32" s="69"/>
      <c r="K32" s="69"/>
    </row>
    <row r="33" spans="2:11" s="46" customFormat="1" hidden="1">
      <c r="B33" s="151"/>
      <c r="D33" s="136"/>
      <c r="E33" s="124"/>
      <c r="F33" s="124"/>
      <c r="G33" s="124"/>
      <c r="H33" s="47"/>
      <c r="I33" s="69"/>
      <c r="J33" s="69"/>
      <c r="K33" s="69"/>
    </row>
    <row r="34" spans="2:11" s="46" customFormat="1" ht="19.5" hidden="1">
      <c r="B34" s="151"/>
      <c r="D34" s="153"/>
      <c r="E34" s="124"/>
      <c r="F34" s="124"/>
      <c r="G34" s="124"/>
      <c r="H34" s="47"/>
      <c r="I34" s="69"/>
      <c r="J34" s="69"/>
      <c r="K34" s="69"/>
    </row>
    <row r="35" spans="2:11" s="46" customFormat="1" hidden="1">
      <c r="B35" s="151"/>
      <c r="D35" s="136">
        <f>+D34-D33</f>
        <v>0</v>
      </c>
      <c r="H35" s="47"/>
      <c r="I35" s="69"/>
      <c r="J35" s="69"/>
      <c r="K35" s="69"/>
    </row>
    <row r="36" spans="2:11" s="46" customFormat="1" hidden="1">
      <c r="B36" s="151"/>
      <c r="E36" s="124"/>
      <c r="F36" s="124"/>
      <c r="G36" s="124"/>
      <c r="H36" s="47"/>
      <c r="I36" s="69"/>
      <c r="J36" s="69"/>
      <c r="K36" s="69"/>
    </row>
    <row r="37" spans="2:11" s="46" customFormat="1">
      <c r="B37" s="151"/>
      <c r="D37" s="136"/>
      <c r="E37" s="136"/>
      <c r="F37" s="136"/>
      <c r="G37" s="136"/>
      <c r="H37" s="47"/>
      <c r="I37" s="69"/>
      <c r="J37" s="69"/>
      <c r="K37" s="69"/>
    </row>
    <row r="38" spans="2:11" s="46" customFormat="1">
      <c r="B38" s="151"/>
      <c r="H38" s="47"/>
      <c r="I38" s="69"/>
      <c r="J38" s="69"/>
      <c r="K38" s="69"/>
    </row>
    <row r="39" spans="2:11" s="46" customFormat="1">
      <c r="B39" s="151"/>
      <c r="H39" s="47"/>
      <c r="I39" s="69"/>
      <c r="J39" s="69"/>
      <c r="K39" s="69"/>
    </row>
    <row r="40" spans="2:11" s="46" customFormat="1">
      <c r="B40" s="151"/>
      <c r="H40" s="47"/>
      <c r="I40" s="69"/>
      <c r="J40" s="69"/>
      <c r="K40" s="69"/>
    </row>
    <row r="41" spans="2:11" s="46" customFormat="1">
      <c r="B41" s="151"/>
      <c r="H41" s="47"/>
      <c r="I41" s="69"/>
      <c r="J41" s="69"/>
      <c r="K41" s="69"/>
    </row>
    <row r="42" spans="2:11" s="46" customFormat="1">
      <c r="B42" s="151"/>
      <c r="H42" s="47"/>
      <c r="I42" s="69"/>
      <c r="J42" s="69"/>
      <c r="K42" s="69"/>
    </row>
    <row r="43" spans="2:11" s="46" customFormat="1">
      <c r="B43" s="151"/>
      <c r="H43" s="47"/>
      <c r="I43" s="69"/>
      <c r="J43" s="69"/>
      <c r="K43" s="69"/>
    </row>
    <row r="44" spans="2:11" s="46" customFormat="1">
      <c r="B44" s="151"/>
      <c r="H44" s="47"/>
      <c r="I44" s="69"/>
      <c r="J44" s="69"/>
      <c r="K44" s="69"/>
    </row>
    <row r="45" spans="2:11" s="46" customFormat="1">
      <c r="B45" s="151"/>
      <c r="H45" s="47"/>
      <c r="I45" s="69"/>
      <c r="J45" s="69"/>
      <c r="K45" s="69"/>
    </row>
    <row r="46" spans="2:11" s="46" customFormat="1">
      <c r="B46" s="151"/>
      <c r="H46" s="47"/>
      <c r="I46" s="69"/>
      <c r="J46" s="69"/>
      <c r="K46" s="69"/>
    </row>
    <row r="47" spans="2:11" s="46" customFormat="1">
      <c r="B47" s="151"/>
      <c r="H47" s="47"/>
      <c r="I47" s="69"/>
      <c r="J47" s="69"/>
      <c r="K47" s="69"/>
    </row>
    <row r="48" spans="2:11" s="46" customFormat="1">
      <c r="B48" s="151"/>
      <c r="H48" s="47"/>
      <c r="I48" s="69"/>
      <c r="J48" s="69"/>
      <c r="K48" s="69"/>
    </row>
    <row r="49" spans="2:11" s="46" customFormat="1">
      <c r="B49" s="151"/>
      <c r="H49" s="47"/>
      <c r="I49" s="69"/>
      <c r="J49" s="69"/>
      <c r="K49" s="69"/>
    </row>
    <row r="50" spans="2:11" s="46" customFormat="1">
      <c r="B50" s="151"/>
      <c r="H50" s="47"/>
      <c r="I50" s="69"/>
      <c r="J50" s="69"/>
      <c r="K50" s="69"/>
    </row>
    <row r="51" spans="2:11" s="46" customFormat="1">
      <c r="B51" s="151"/>
      <c r="H51" s="47"/>
      <c r="I51" s="69"/>
      <c r="J51" s="69"/>
      <c r="K51" s="69"/>
    </row>
    <row r="52" spans="2:11" s="46" customFormat="1">
      <c r="B52" s="151"/>
      <c r="H52" s="47"/>
      <c r="I52" s="69"/>
      <c r="J52" s="69"/>
      <c r="K52" s="69"/>
    </row>
    <row r="53" spans="2:11" s="46" customFormat="1">
      <c r="B53" s="151"/>
      <c r="H53" s="47"/>
      <c r="I53" s="69"/>
      <c r="J53" s="69"/>
      <c r="K53" s="69"/>
    </row>
    <row r="54" spans="2:11" s="46" customFormat="1">
      <c r="B54" s="151"/>
      <c r="H54" s="47"/>
      <c r="I54" s="69"/>
      <c r="J54" s="69"/>
      <c r="K54" s="69"/>
    </row>
    <row r="55" spans="2:11" s="46" customFormat="1">
      <c r="B55" s="151"/>
      <c r="H55" s="47"/>
      <c r="I55" s="69"/>
      <c r="J55" s="69"/>
      <c r="K55" s="69"/>
    </row>
    <row r="56" spans="2:11" s="46" customFormat="1">
      <c r="B56" s="151"/>
      <c r="H56" s="47"/>
      <c r="I56" s="69"/>
      <c r="J56" s="69"/>
      <c r="K56" s="69"/>
    </row>
    <row r="57" spans="2:11" s="46" customFormat="1">
      <c r="B57" s="151"/>
      <c r="H57" s="47"/>
      <c r="I57" s="69"/>
      <c r="J57" s="69"/>
      <c r="K57" s="69"/>
    </row>
    <row r="58" spans="2:11" s="46" customFormat="1">
      <c r="B58" s="151"/>
      <c r="H58" s="47"/>
      <c r="I58" s="69"/>
      <c r="J58" s="69"/>
      <c r="K58" s="69"/>
    </row>
    <row r="59" spans="2:11" s="46" customFormat="1">
      <c r="B59" s="151"/>
      <c r="H59" s="47"/>
      <c r="I59" s="69"/>
      <c r="J59" s="69"/>
      <c r="K59" s="69"/>
    </row>
    <row r="60" spans="2:11" s="46" customFormat="1">
      <c r="B60" s="151"/>
      <c r="H60" s="47"/>
      <c r="I60" s="69"/>
      <c r="J60" s="69"/>
      <c r="K60" s="69"/>
    </row>
    <row r="61" spans="2:11" s="46" customFormat="1">
      <c r="B61" s="151"/>
      <c r="H61" s="47"/>
      <c r="I61" s="69"/>
      <c r="J61" s="69"/>
      <c r="K61" s="69"/>
    </row>
    <row r="62" spans="2:11" s="46" customFormat="1">
      <c r="B62" s="151"/>
      <c r="H62" s="47"/>
      <c r="I62" s="69"/>
      <c r="J62" s="69"/>
      <c r="K62" s="69"/>
    </row>
  </sheetData>
  <autoFilter ref="H13:H37">
    <filterColumn colId="0">
      <customFilters and="1">
        <customFilter operator="notEqual" val=" "/>
      </customFilters>
    </filterColumn>
  </autoFilter>
  <mergeCells count="18">
    <mergeCell ref="C9:C12"/>
    <mergeCell ref="E9:E12"/>
    <mergeCell ref="D9:D12"/>
    <mergeCell ref="F1:G1"/>
    <mergeCell ref="B5:G5"/>
    <mergeCell ref="B6:G6"/>
    <mergeCell ref="F2:G3"/>
    <mergeCell ref="F4:G4"/>
    <mergeCell ref="B24:G24"/>
    <mergeCell ref="F9:G10"/>
    <mergeCell ref="F11:F12"/>
    <mergeCell ref="G11:G12"/>
    <mergeCell ref="B9:B12"/>
    <mergeCell ref="G13:G14"/>
    <mergeCell ref="E13:E14"/>
    <mergeCell ref="B13:B14"/>
    <mergeCell ref="C13:C14"/>
    <mergeCell ref="F13:F14"/>
  </mergeCells>
  <phoneticPr fontId="0" type="noConversion"/>
  <printOptions horizontalCentered="1"/>
  <pageMargins left="0.16" right="0.21" top="0.27" bottom="0.28000000000000003" header="0.17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BN525"/>
  <sheetViews>
    <sheetView showZeros="0" view="pageBreakPreview" zoomScale="55" zoomScaleNormal="65" zoomScaleSheetLayoutView="65" workbookViewId="0">
      <pane xSplit="4" ySplit="19" topLeftCell="E41" activePane="bottomRight" state="frozen"/>
      <selection pane="topRight" activeCell="E1" sqref="E1"/>
      <selection pane="bottomLeft" activeCell="A20" sqref="A20"/>
      <selection pane="bottomRight" activeCell="I45" sqref="I45"/>
    </sheetView>
  </sheetViews>
  <sheetFormatPr defaultRowHeight="18.75"/>
  <cols>
    <col min="1" max="1" width="10.7109375" style="33" customWidth="1"/>
    <col min="2" max="2" width="14.85546875" style="33" customWidth="1"/>
    <col min="3" max="3" width="12.42578125" style="33" customWidth="1"/>
    <col min="4" max="4" width="35.7109375" style="80" customWidth="1"/>
    <col min="5" max="5" width="18.7109375" style="33" customWidth="1"/>
    <col min="6" max="6" width="18.85546875" style="33" customWidth="1"/>
    <col min="7" max="7" width="13.7109375" style="33" customWidth="1"/>
    <col min="8" max="8" width="17.140625" style="33" customWidth="1"/>
    <col min="9" max="10" width="13.7109375" style="33" customWidth="1"/>
    <col min="11" max="11" width="17.42578125" style="33" customWidth="1"/>
    <col min="12" max="13" width="13.7109375" style="33" customWidth="1"/>
    <col min="14" max="14" width="16.28515625" style="33" customWidth="1"/>
    <col min="15" max="15" width="13.7109375" style="33" customWidth="1"/>
    <col min="16" max="16" width="21" style="33" customWidth="1"/>
    <col min="17" max="17" width="15.140625" style="71" customWidth="1"/>
    <col min="18" max="18" width="36.42578125" style="158" customWidth="1"/>
    <col min="19" max="19" width="31" style="50" customWidth="1"/>
    <col min="20" max="20" width="24.7109375" style="50" customWidth="1"/>
    <col min="21" max="23" width="8.85546875" style="50" customWidth="1"/>
    <col min="24" max="26" width="8.85546875" style="41" customWidth="1"/>
    <col min="27" max="28" width="9.140625" style="41" customWidth="1"/>
    <col min="29" max="29" width="12" style="41" customWidth="1"/>
    <col min="30" max="30" width="9.140625" style="41" customWidth="1"/>
    <col min="31" max="31" width="11" style="41" customWidth="1"/>
    <col min="32" max="32" width="9.140625" style="41" customWidth="1"/>
    <col min="33" max="33" width="11.140625" style="41" customWidth="1"/>
    <col min="34" max="34" width="9.140625" style="41" customWidth="1"/>
    <col min="35" max="35" width="12.5703125" style="41" customWidth="1"/>
    <col min="36" max="44" width="9.140625" style="41" customWidth="1"/>
    <col min="45" max="66" width="9.140625" style="35" customWidth="1"/>
    <col min="67" max="16384" width="9.140625" style="33"/>
  </cols>
  <sheetData>
    <row r="1" spans="1:66"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4" t="s">
        <v>45</v>
      </c>
      <c r="P1" s="24"/>
    </row>
    <row r="2" spans="1:66"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4" t="s">
        <v>154</v>
      </c>
      <c r="P2" s="24"/>
    </row>
    <row r="3" spans="1:66">
      <c r="D3" s="32"/>
      <c r="E3" s="32"/>
      <c r="F3" s="32"/>
      <c r="G3" s="32"/>
      <c r="H3" s="32"/>
      <c r="I3" s="32"/>
      <c r="J3" s="34"/>
      <c r="K3" s="34"/>
      <c r="L3" s="38"/>
      <c r="M3" s="38"/>
      <c r="N3" s="38"/>
      <c r="O3" s="24"/>
      <c r="P3" s="24"/>
    </row>
    <row r="4" spans="1:66"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22" t="s">
        <v>181</v>
      </c>
      <c r="P4" s="22"/>
    </row>
    <row r="5" spans="1:66" ht="2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66" ht="20.25">
      <c r="A6" s="42"/>
      <c r="B6" s="21" t="s">
        <v>12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66" ht="20.25">
      <c r="A7" s="12">
        <v>13100000000</v>
      </c>
      <c r="B7" s="12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66">
      <c r="A8" s="6" t="s">
        <v>50</v>
      </c>
      <c r="B8" s="6"/>
      <c r="C8" s="36"/>
      <c r="E8" s="36"/>
      <c r="F8" s="36"/>
      <c r="G8" s="36"/>
      <c r="H8" s="36"/>
      <c r="I8" s="36"/>
      <c r="J8" s="39"/>
      <c r="K8" s="39"/>
      <c r="L8" s="39"/>
      <c r="M8" s="39"/>
      <c r="N8" s="39"/>
      <c r="O8" s="39"/>
      <c r="P8" s="39"/>
    </row>
    <row r="9" spans="1:66">
      <c r="A9" s="37"/>
      <c r="B9" s="37"/>
      <c r="C9" s="37"/>
      <c r="D9" s="81"/>
      <c r="E9" s="37"/>
      <c r="F9" s="37"/>
      <c r="G9" s="37"/>
      <c r="H9" s="112"/>
      <c r="I9" s="112"/>
      <c r="J9" s="40"/>
      <c r="K9" s="40"/>
      <c r="L9" s="40"/>
      <c r="M9" s="40"/>
      <c r="N9" s="40"/>
      <c r="O9" s="112" t="s">
        <v>109</v>
      </c>
      <c r="P9" s="40"/>
    </row>
    <row r="10" spans="1:66">
      <c r="A10" s="5" t="s">
        <v>7</v>
      </c>
      <c r="B10" s="15" t="s">
        <v>86</v>
      </c>
      <c r="C10" s="15" t="s">
        <v>87</v>
      </c>
      <c r="D10" s="15" t="s">
        <v>77</v>
      </c>
      <c r="E10" s="14" t="s">
        <v>6</v>
      </c>
      <c r="F10" s="14"/>
      <c r="G10" s="14"/>
      <c r="H10" s="14"/>
      <c r="I10" s="14"/>
      <c r="J10" s="14" t="s">
        <v>10</v>
      </c>
      <c r="K10" s="14"/>
      <c r="L10" s="14"/>
      <c r="M10" s="14"/>
      <c r="N10" s="14"/>
      <c r="O10" s="14"/>
      <c r="P10" s="18" t="s">
        <v>52</v>
      </c>
      <c r="S10" s="8"/>
      <c r="T10" s="8"/>
      <c r="U10" s="8"/>
      <c r="V10" s="8"/>
    </row>
    <row r="11" spans="1:66">
      <c r="A11" s="5"/>
      <c r="B11" s="15"/>
      <c r="C11" s="15"/>
      <c r="D11" s="15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</row>
    <row r="12" spans="1:66">
      <c r="A12" s="4"/>
      <c r="B12" s="10"/>
      <c r="C12" s="10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6"/>
      <c r="Q12" s="70"/>
      <c r="R12" s="15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</row>
    <row r="13" spans="1:66">
      <c r="A13" s="4"/>
      <c r="B13" s="10"/>
      <c r="C13" s="10"/>
      <c r="D13" s="13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6"/>
      <c r="Q13" s="70"/>
      <c r="R13" s="15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</row>
    <row r="14" spans="1:66">
      <c r="A14" s="4"/>
      <c r="B14" s="10"/>
      <c r="C14" s="10"/>
      <c r="D14" s="13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6"/>
      <c r="Q14" s="70"/>
      <c r="R14" s="15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</row>
    <row r="15" spans="1:66">
      <c r="A15" s="4"/>
      <c r="B15" s="10"/>
      <c r="C15" s="10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6"/>
      <c r="Q15" s="70"/>
      <c r="R15" s="15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</row>
    <row r="16" spans="1:66">
      <c r="A16" s="5"/>
      <c r="B16" s="15"/>
      <c r="C16" s="15"/>
      <c r="D16" s="15"/>
      <c r="E16" s="9" t="s">
        <v>88</v>
      </c>
      <c r="F16" s="15" t="s">
        <v>9</v>
      </c>
      <c r="G16" s="15" t="s">
        <v>89</v>
      </c>
      <c r="H16" s="15"/>
      <c r="I16" s="15" t="s">
        <v>8</v>
      </c>
      <c r="J16" s="9" t="s">
        <v>88</v>
      </c>
      <c r="K16" s="15" t="s">
        <v>64</v>
      </c>
      <c r="L16" s="15" t="s">
        <v>9</v>
      </c>
      <c r="M16" s="15" t="s">
        <v>89</v>
      </c>
      <c r="N16" s="15"/>
      <c r="O16" s="15" t="s">
        <v>8</v>
      </c>
      <c r="P16" s="17"/>
      <c r="S16" s="64"/>
      <c r="T16" s="64"/>
      <c r="U16" s="7"/>
      <c r="V16" s="7"/>
    </row>
    <row r="17" spans="1:66" ht="13.15" customHeight="1">
      <c r="A17" s="5"/>
      <c r="B17" s="15"/>
      <c r="C17" s="15"/>
      <c r="D17" s="15"/>
      <c r="E17" s="9"/>
      <c r="F17" s="15"/>
      <c r="G17" s="15" t="s">
        <v>1</v>
      </c>
      <c r="H17" s="30" t="s">
        <v>33</v>
      </c>
      <c r="I17" s="15"/>
      <c r="J17" s="9"/>
      <c r="K17" s="15"/>
      <c r="L17" s="15"/>
      <c r="M17" s="15" t="s">
        <v>1</v>
      </c>
      <c r="N17" s="30" t="s">
        <v>33</v>
      </c>
      <c r="O17" s="15"/>
      <c r="P17" s="17"/>
      <c r="S17" s="64"/>
      <c r="T17" s="64"/>
      <c r="U17" s="64"/>
      <c r="V17" s="64"/>
    </row>
    <row r="18" spans="1:66" ht="44.45" customHeight="1">
      <c r="A18" s="5"/>
      <c r="B18" s="15"/>
      <c r="C18" s="15"/>
      <c r="D18" s="15"/>
      <c r="E18" s="9"/>
      <c r="F18" s="15"/>
      <c r="G18" s="15"/>
      <c r="H18" s="30"/>
      <c r="I18" s="15"/>
      <c r="J18" s="9"/>
      <c r="K18" s="15"/>
      <c r="L18" s="15"/>
      <c r="M18" s="15"/>
      <c r="N18" s="30"/>
      <c r="O18" s="15"/>
      <c r="P18" s="17"/>
      <c r="S18" s="65"/>
      <c r="T18" s="65"/>
      <c r="U18" s="65"/>
      <c r="V18" s="65"/>
    </row>
    <row r="19" spans="1:66" s="84" customFormat="1">
      <c r="A19" s="113">
        <v>1</v>
      </c>
      <c r="B19" s="113">
        <v>2</v>
      </c>
      <c r="C19" s="113">
        <v>3</v>
      </c>
      <c r="D19" s="113">
        <v>4</v>
      </c>
      <c r="E19" s="113">
        <v>5</v>
      </c>
      <c r="F19" s="113">
        <v>6</v>
      </c>
      <c r="G19" s="113">
        <v>7</v>
      </c>
      <c r="H19" s="113">
        <v>8</v>
      </c>
      <c r="I19" s="113">
        <v>9</v>
      </c>
      <c r="J19" s="113">
        <v>10</v>
      </c>
      <c r="K19" s="113">
        <v>11</v>
      </c>
      <c r="L19" s="113">
        <v>12</v>
      </c>
      <c r="M19" s="113">
        <v>13</v>
      </c>
      <c r="N19" s="113">
        <v>14</v>
      </c>
      <c r="O19" s="113">
        <v>15</v>
      </c>
      <c r="P19" s="113">
        <v>16</v>
      </c>
      <c r="Q19" s="168"/>
      <c r="R19" s="160"/>
      <c r="S19" s="77"/>
      <c r="T19" s="77"/>
      <c r="U19" s="77"/>
      <c r="V19" s="77"/>
      <c r="W19" s="76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</row>
    <row r="20" spans="1:66" ht="43.15" customHeight="1">
      <c r="A20" s="131" t="s">
        <v>71</v>
      </c>
      <c r="B20" s="131" t="s">
        <v>72</v>
      </c>
      <c r="C20" s="131"/>
      <c r="D20" s="157" t="s">
        <v>37</v>
      </c>
      <c r="E20" s="126">
        <f>SUM(E21:E27)</f>
        <v>1069968</v>
      </c>
      <c r="F20" s="126">
        <f t="shared" ref="F20:P20" si="0">SUM(F21:F27)</f>
        <v>1069968</v>
      </c>
      <c r="G20" s="126">
        <f t="shared" si="0"/>
        <v>0</v>
      </c>
      <c r="H20" s="126">
        <f t="shared" si="0"/>
        <v>952118</v>
      </c>
      <c r="I20" s="126">
        <f t="shared" si="0"/>
        <v>0</v>
      </c>
      <c r="J20" s="126">
        <f t="shared" si="0"/>
        <v>0</v>
      </c>
      <c r="K20" s="126">
        <f t="shared" si="0"/>
        <v>0</v>
      </c>
      <c r="L20" s="126">
        <f t="shared" si="0"/>
        <v>0</v>
      </c>
      <c r="M20" s="126">
        <f t="shared" si="0"/>
        <v>0</v>
      </c>
      <c r="N20" s="126">
        <f t="shared" si="0"/>
        <v>0</v>
      </c>
      <c r="O20" s="126">
        <f t="shared" si="0"/>
        <v>0</v>
      </c>
      <c r="P20" s="126">
        <f t="shared" si="0"/>
        <v>1069968</v>
      </c>
      <c r="Q20" s="209"/>
      <c r="R20" s="161">
        <v>1069967.97</v>
      </c>
      <c r="S20" s="161">
        <v>1069968</v>
      </c>
      <c r="T20" s="164"/>
      <c r="U20" s="66"/>
      <c r="V20" s="66"/>
    </row>
    <row r="21" spans="1:66" ht="59.25" customHeight="1">
      <c r="A21" s="115" t="s">
        <v>80</v>
      </c>
      <c r="B21" s="115" t="s">
        <v>81</v>
      </c>
      <c r="C21" s="115" t="s">
        <v>36</v>
      </c>
      <c r="D21" s="130" t="s">
        <v>85</v>
      </c>
      <c r="E21" s="127">
        <f>+F21+I21</f>
        <v>304847</v>
      </c>
      <c r="F21" s="127">
        <v>304847</v>
      </c>
      <c r="G21" s="127"/>
      <c r="H21" s="127">
        <v>304847</v>
      </c>
      <c r="I21" s="127"/>
      <c r="J21" s="127">
        <f t="shared" ref="J21:J27" si="1">+L21+O21</f>
        <v>0</v>
      </c>
      <c r="K21" s="127"/>
      <c r="L21" s="127"/>
      <c r="M21" s="127"/>
      <c r="N21" s="127"/>
      <c r="O21" s="127"/>
      <c r="P21" s="127">
        <f t="shared" ref="P21:P27" si="2">+E21+J21</f>
        <v>304847</v>
      </c>
      <c r="Q21" s="210"/>
      <c r="R21" s="33"/>
      <c r="S21" s="159"/>
      <c r="T21" s="86"/>
      <c r="U21" s="86"/>
      <c r="V21" s="86"/>
      <c r="W21" s="33"/>
      <c r="X21" s="33"/>
      <c r="Y21" s="33"/>
      <c r="Z21" s="33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</row>
    <row r="22" spans="1:66" ht="105" customHeight="1">
      <c r="A22" s="115" t="s">
        <v>84</v>
      </c>
      <c r="B22" s="115" t="s">
        <v>83</v>
      </c>
      <c r="C22" s="115" t="s">
        <v>82</v>
      </c>
      <c r="D22" s="130" t="s">
        <v>26</v>
      </c>
      <c r="E22" s="127">
        <f>+F22+I22</f>
        <v>200569</v>
      </c>
      <c r="F22" s="127">
        <v>200569</v>
      </c>
      <c r="G22" s="127"/>
      <c r="H22" s="127">
        <v>200569</v>
      </c>
      <c r="I22" s="127"/>
      <c r="J22" s="127">
        <f t="shared" si="1"/>
        <v>0</v>
      </c>
      <c r="K22" s="127"/>
      <c r="L22" s="127"/>
      <c r="M22" s="127"/>
      <c r="N22" s="127"/>
      <c r="O22" s="127"/>
      <c r="P22" s="127">
        <f t="shared" si="2"/>
        <v>200569</v>
      </c>
      <c r="Q22" s="210"/>
      <c r="R22" s="33"/>
      <c r="S22" s="159"/>
      <c r="T22" s="86"/>
      <c r="U22" s="86"/>
      <c r="V22" s="86"/>
      <c r="W22" s="33"/>
      <c r="X22" s="33"/>
      <c r="Y22" s="33"/>
      <c r="Z22" s="33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</row>
    <row r="23" spans="1:66" ht="47.25">
      <c r="A23" s="115" t="s">
        <v>167</v>
      </c>
      <c r="B23" s="115" t="s">
        <v>168</v>
      </c>
      <c r="C23" s="115" t="s">
        <v>82</v>
      </c>
      <c r="D23" s="130" t="s">
        <v>169</v>
      </c>
      <c r="E23" s="127">
        <f>+F23+I23</f>
        <v>33875</v>
      </c>
      <c r="F23" s="127">
        <v>33875</v>
      </c>
      <c r="G23" s="127"/>
      <c r="H23" s="127">
        <v>33875</v>
      </c>
      <c r="I23" s="127"/>
      <c r="J23" s="127">
        <f>+L23+O23</f>
        <v>0</v>
      </c>
      <c r="K23" s="127"/>
      <c r="L23" s="127"/>
      <c r="M23" s="127"/>
      <c r="N23" s="127"/>
      <c r="O23" s="127"/>
      <c r="P23" s="127">
        <f>+E23+J23</f>
        <v>33875</v>
      </c>
      <c r="Q23" s="210"/>
      <c r="R23" s="33"/>
      <c r="S23" s="159"/>
      <c r="T23" s="86"/>
      <c r="U23" s="86"/>
      <c r="V23" s="86"/>
      <c r="W23" s="33"/>
      <c r="X23" s="33"/>
      <c r="Y23" s="33"/>
      <c r="Z23" s="33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</row>
    <row r="24" spans="1:66" ht="94.5">
      <c r="A24" s="115" t="s">
        <v>98</v>
      </c>
      <c r="B24" s="115" t="s">
        <v>99</v>
      </c>
      <c r="C24" s="115" t="s">
        <v>82</v>
      </c>
      <c r="D24" s="130" t="s">
        <v>62</v>
      </c>
      <c r="E24" s="127">
        <f>+F24+I24</f>
        <v>232689</v>
      </c>
      <c r="F24" s="127">
        <v>232689</v>
      </c>
      <c r="G24" s="127"/>
      <c r="H24" s="127">
        <v>232689</v>
      </c>
      <c r="I24" s="127"/>
      <c r="J24" s="127">
        <f t="shared" si="1"/>
        <v>0</v>
      </c>
      <c r="K24" s="127"/>
      <c r="L24" s="127"/>
      <c r="M24" s="127"/>
      <c r="N24" s="127"/>
      <c r="O24" s="127"/>
      <c r="P24" s="127">
        <f t="shared" si="2"/>
        <v>232689</v>
      </c>
      <c r="Q24" s="210"/>
      <c r="R24" s="33"/>
      <c r="S24" s="159"/>
      <c r="T24" s="86"/>
      <c r="U24" s="86"/>
      <c r="V24" s="86"/>
      <c r="W24" s="33"/>
      <c r="X24" s="33"/>
      <c r="Y24" s="33"/>
      <c r="Z24" s="33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</row>
    <row r="25" spans="1:66" ht="104.25" customHeight="1">
      <c r="A25" s="115" t="s">
        <v>61</v>
      </c>
      <c r="B25" s="115" t="s">
        <v>78</v>
      </c>
      <c r="C25" s="115" t="s">
        <v>51</v>
      </c>
      <c r="D25" s="171" t="s">
        <v>5</v>
      </c>
      <c r="E25" s="127">
        <f t="shared" ref="E25:E30" si="3">+F25+I25</f>
        <v>36270</v>
      </c>
      <c r="F25" s="127">
        <v>36270</v>
      </c>
      <c r="G25" s="127"/>
      <c r="H25" s="127">
        <v>36270</v>
      </c>
      <c r="I25" s="127"/>
      <c r="J25" s="127">
        <f t="shared" si="1"/>
        <v>0</v>
      </c>
      <c r="K25" s="127"/>
      <c r="L25" s="127"/>
      <c r="M25" s="127"/>
      <c r="N25" s="127"/>
      <c r="O25" s="127"/>
      <c r="P25" s="127">
        <f t="shared" si="2"/>
        <v>36270</v>
      </c>
      <c r="Q25" s="210"/>
      <c r="S25" s="161"/>
      <c r="T25" s="164"/>
      <c r="U25" s="66"/>
      <c r="V25" s="66"/>
    </row>
    <row r="26" spans="1:66" ht="112.5" customHeight="1">
      <c r="A26" s="115" t="s">
        <v>104</v>
      </c>
      <c r="B26" s="115" t="s">
        <v>100</v>
      </c>
      <c r="C26" s="115" t="s">
        <v>102</v>
      </c>
      <c r="D26" s="171" t="s">
        <v>47</v>
      </c>
      <c r="E26" s="127">
        <f>+F26+I26</f>
        <v>143868</v>
      </c>
      <c r="F26" s="127">
        <v>143868</v>
      </c>
      <c r="G26" s="127"/>
      <c r="H26" s="127">
        <v>143868</v>
      </c>
      <c r="I26" s="127"/>
      <c r="J26" s="127">
        <f t="shared" si="1"/>
        <v>0</v>
      </c>
      <c r="K26" s="127"/>
      <c r="L26" s="127"/>
      <c r="M26" s="127"/>
      <c r="N26" s="127"/>
      <c r="O26" s="127"/>
      <c r="P26" s="127">
        <f t="shared" si="2"/>
        <v>143868</v>
      </c>
      <c r="Q26" s="210"/>
      <c r="R26" s="50"/>
      <c r="S26" s="161"/>
      <c r="T26" s="66"/>
      <c r="U26" s="66"/>
      <c r="V26" s="66"/>
    </row>
    <row r="27" spans="1:66" ht="53.25" customHeight="1">
      <c r="A27" s="115" t="s">
        <v>105</v>
      </c>
      <c r="B27" s="115" t="s">
        <v>101</v>
      </c>
      <c r="C27" s="115" t="s">
        <v>103</v>
      </c>
      <c r="D27" s="130" t="s">
        <v>43</v>
      </c>
      <c r="E27" s="127">
        <f>+F27+I27</f>
        <v>117850</v>
      </c>
      <c r="F27" s="127">
        <v>117850</v>
      </c>
      <c r="G27" s="127"/>
      <c r="H27" s="127"/>
      <c r="I27" s="127"/>
      <c r="J27" s="127">
        <f t="shared" si="1"/>
        <v>0</v>
      </c>
      <c r="K27" s="127"/>
      <c r="L27" s="127"/>
      <c r="M27" s="127"/>
      <c r="N27" s="127"/>
      <c r="O27" s="127"/>
      <c r="P27" s="127">
        <f t="shared" si="2"/>
        <v>117850</v>
      </c>
      <c r="Q27" s="210"/>
      <c r="R27" s="50"/>
      <c r="S27" s="161"/>
      <c r="T27" s="66"/>
      <c r="U27" s="66"/>
      <c r="V27" s="66"/>
    </row>
    <row r="28" spans="1:66" ht="41.45" customHeight="1">
      <c r="A28" s="131" t="s">
        <v>27</v>
      </c>
      <c r="B28" s="131" t="s">
        <v>28</v>
      </c>
      <c r="C28" s="131"/>
      <c r="D28" s="157" t="s">
        <v>4</v>
      </c>
      <c r="E28" s="126">
        <f>E29+E30+E31+E32+E33</f>
        <v>126598</v>
      </c>
      <c r="F28" s="126">
        <f>F29+F30+F31+F32+F33</f>
        <v>126598</v>
      </c>
      <c r="G28" s="126">
        <f t="shared" ref="G28:P28" si="4">G29+G30+G31+G32+G33</f>
        <v>0</v>
      </c>
      <c r="H28" s="126">
        <f t="shared" si="4"/>
        <v>0</v>
      </c>
      <c r="I28" s="126">
        <f t="shared" si="4"/>
        <v>0</v>
      </c>
      <c r="J28" s="126">
        <f t="shared" si="4"/>
        <v>0</v>
      </c>
      <c r="K28" s="126">
        <f t="shared" si="4"/>
        <v>0</v>
      </c>
      <c r="L28" s="126">
        <f t="shared" si="4"/>
        <v>0</v>
      </c>
      <c r="M28" s="126">
        <f t="shared" si="4"/>
        <v>0</v>
      </c>
      <c r="N28" s="126">
        <f t="shared" si="4"/>
        <v>0</v>
      </c>
      <c r="O28" s="126">
        <f t="shared" si="4"/>
        <v>0</v>
      </c>
      <c r="P28" s="126">
        <f t="shared" si="4"/>
        <v>126598</v>
      </c>
      <c r="Q28" s="128"/>
      <c r="R28" s="161">
        <v>126598.02</v>
      </c>
      <c r="S28" s="161">
        <v>126598</v>
      </c>
      <c r="T28" s="164"/>
      <c r="U28" s="66"/>
      <c r="V28" s="66"/>
    </row>
    <row r="29" spans="1:66" ht="75" customHeight="1">
      <c r="A29" s="115" t="s">
        <v>97</v>
      </c>
      <c r="B29" s="115" t="s">
        <v>101</v>
      </c>
      <c r="C29" s="115" t="s">
        <v>96</v>
      </c>
      <c r="D29" s="130" t="s">
        <v>43</v>
      </c>
      <c r="E29" s="127">
        <f t="shared" si="3"/>
        <v>12522</v>
      </c>
      <c r="F29" s="127">
        <v>12522</v>
      </c>
      <c r="G29" s="127"/>
      <c r="H29" s="127"/>
      <c r="I29" s="127"/>
      <c r="J29" s="127">
        <f>+L29+O29</f>
        <v>0</v>
      </c>
      <c r="K29" s="127"/>
      <c r="L29" s="127"/>
      <c r="M29" s="127"/>
      <c r="N29" s="127"/>
      <c r="O29" s="127"/>
      <c r="P29" s="127">
        <f>+E29+J29</f>
        <v>12522</v>
      </c>
      <c r="Q29" s="128"/>
      <c r="S29" s="161"/>
      <c r="T29" s="164"/>
      <c r="U29" s="66"/>
      <c r="V29" s="66"/>
    </row>
    <row r="30" spans="1:66" ht="46.9" customHeight="1">
      <c r="A30" s="115" t="s">
        <v>29</v>
      </c>
      <c r="B30" s="115" t="s">
        <v>38</v>
      </c>
      <c r="C30" s="115" t="s">
        <v>17</v>
      </c>
      <c r="D30" s="130" t="s">
        <v>39</v>
      </c>
      <c r="E30" s="127">
        <f t="shared" si="3"/>
        <v>13099</v>
      </c>
      <c r="F30" s="127">
        <v>13099</v>
      </c>
      <c r="G30" s="127"/>
      <c r="H30" s="127"/>
      <c r="I30" s="127"/>
      <c r="J30" s="127">
        <f>+L30+O30</f>
        <v>0</v>
      </c>
      <c r="K30" s="127"/>
      <c r="L30" s="127"/>
      <c r="M30" s="127"/>
      <c r="N30" s="127"/>
      <c r="O30" s="127"/>
      <c r="P30" s="127">
        <f>+E30+J30</f>
        <v>13099</v>
      </c>
      <c r="Q30" s="128"/>
      <c r="S30" s="161"/>
      <c r="T30" s="164"/>
      <c r="U30" s="66"/>
      <c r="V30" s="66"/>
    </row>
    <row r="31" spans="1:66" ht="44.45" customHeight="1">
      <c r="A31" s="115" t="s">
        <v>73</v>
      </c>
      <c r="B31" s="115" t="s">
        <v>75</v>
      </c>
      <c r="C31" s="115" t="s">
        <v>18</v>
      </c>
      <c r="D31" s="130" t="s">
        <v>40</v>
      </c>
      <c r="E31" s="127">
        <f>+F31+I31</f>
        <v>38193</v>
      </c>
      <c r="F31" s="127">
        <v>38193</v>
      </c>
      <c r="G31" s="127"/>
      <c r="H31" s="127"/>
      <c r="I31" s="127"/>
      <c r="J31" s="127">
        <f>+L31+O31</f>
        <v>0</v>
      </c>
      <c r="K31" s="127"/>
      <c r="L31" s="127"/>
      <c r="M31" s="127"/>
      <c r="N31" s="127"/>
      <c r="O31" s="127"/>
      <c r="P31" s="127">
        <f>+E31+J31</f>
        <v>38193</v>
      </c>
      <c r="Q31" s="128"/>
      <c r="S31" s="161"/>
      <c r="T31" s="164"/>
      <c r="U31" s="66"/>
      <c r="V31" s="66"/>
    </row>
    <row r="32" spans="1:66" ht="63.6" customHeight="1">
      <c r="A32" s="115" t="s">
        <v>74</v>
      </c>
      <c r="B32" s="115" t="s">
        <v>41</v>
      </c>
      <c r="C32" s="115" t="s">
        <v>19</v>
      </c>
      <c r="D32" s="129" t="s">
        <v>57</v>
      </c>
      <c r="E32" s="127">
        <f>+F32+I32</f>
        <v>29356</v>
      </c>
      <c r="F32" s="127">
        <v>29356</v>
      </c>
      <c r="G32" s="127"/>
      <c r="H32" s="127"/>
      <c r="I32" s="127"/>
      <c r="J32" s="127">
        <f>+L32+O32</f>
        <v>0</v>
      </c>
      <c r="K32" s="127"/>
      <c r="L32" s="127"/>
      <c r="M32" s="127"/>
      <c r="N32" s="127"/>
      <c r="O32" s="127"/>
      <c r="P32" s="127">
        <f>+E32+J32</f>
        <v>29356</v>
      </c>
      <c r="Q32" s="128"/>
      <c r="S32" s="161"/>
      <c r="T32" s="164"/>
      <c r="U32" s="66"/>
      <c r="V32" s="66"/>
    </row>
    <row r="33" spans="1:66" ht="63.6" customHeight="1">
      <c r="A33" s="115" t="s">
        <v>163</v>
      </c>
      <c r="B33" s="115" t="s">
        <v>164</v>
      </c>
      <c r="C33" s="115" t="s">
        <v>166</v>
      </c>
      <c r="D33" s="129" t="s">
        <v>165</v>
      </c>
      <c r="E33" s="127">
        <f>+F33+I33</f>
        <v>33428</v>
      </c>
      <c r="F33" s="127">
        <v>33428</v>
      </c>
      <c r="G33" s="127"/>
      <c r="H33" s="127"/>
      <c r="I33" s="127"/>
      <c r="J33" s="127">
        <f>+L33+O33</f>
        <v>0</v>
      </c>
      <c r="K33" s="127"/>
      <c r="L33" s="127"/>
      <c r="M33" s="127"/>
      <c r="N33" s="127"/>
      <c r="O33" s="127"/>
      <c r="P33" s="127">
        <f>+E33+J33</f>
        <v>33428</v>
      </c>
      <c r="Q33" s="128"/>
      <c r="S33" s="161"/>
      <c r="T33" s="164"/>
      <c r="U33" s="66"/>
      <c r="V33" s="66"/>
    </row>
    <row r="34" spans="1:66" ht="53.45" customHeight="1">
      <c r="A34" s="131" t="s">
        <v>42</v>
      </c>
      <c r="B34" s="131" t="s">
        <v>59</v>
      </c>
      <c r="C34" s="131"/>
      <c r="D34" s="157" t="s">
        <v>0</v>
      </c>
      <c r="E34" s="126">
        <f>SUM(E35:E38)</f>
        <v>371009</v>
      </c>
      <c r="F34" s="126">
        <f t="shared" ref="F34:P34" si="5">SUM(F35:F38)</f>
        <v>371009</v>
      </c>
      <c r="G34" s="126">
        <f t="shared" si="5"/>
        <v>0</v>
      </c>
      <c r="H34" s="126">
        <f t="shared" si="5"/>
        <v>371009</v>
      </c>
      <c r="I34" s="126">
        <f t="shared" si="5"/>
        <v>0</v>
      </c>
      <c r="J34" s="126">
        <f t="shared" si="5"/>
        <v>0</v>
      </c>
      <c r="K34" s="126">
        <f t="shared" si="5"/>
        <v>0</v>
      </c>
      <c r="L34" s="126">
        <f t="shared" si="5"/>
        <v>0</v>
      </c>
      <c r="M34" s="126">
        <f t="shared" si="5"/>
        <v>0</v>
      </c>
      <c r="N34" s="126">
        <f t="shared" si="5"/>
        <v>0</v>
      </c>
      <c r="O34" s="126">
        <f t="shared" si="5"/>
        <v>0</v>
      </c>
      <c r="P34" s="126">
        <f t="shared" si="5"/>
        <v>371009</v>
      </c>
      <c r="Q34" s="128"/>
      <c r="R34" s="161">
        <v>371009.19</v>
      </c>
      <c r="S34" s="161">
        <v>371009</v>
      </c>
      <c r="T34" s="164"/>
      <c r="U34" s="66"/>
      <c r="V34" s="66"/>
    </row>
    <row r="35" spans="1:66" ht="148.5" customHeight="1">
      <c r="A35" s="115" t="s">
        <v>92</v>
      </c>
      <c r="B35" s="115" t="s">
        <v>58</v>
      </c>
      <c r="C35" s="115" t="s">
        <v>20</v>
      </c>
      <c r="D35" s="130" t="s">
        <v>32</v>
      </c>
      <c r="E35" s="127">
        <f>+F35+I35</f>
        <v>283639</v>
      </c>
      <c r="F35" s="127">
        <v>283639</v>
      </c>
      <c r="G35" s="127"/>
      <c r="H35" s="127">
        <v>283639</v>
      </c>
      <c r="I35" s="127"/>
      <c r="J35" s="127">
        <f>+L35+O35</f>
        <v>0</v>
      </c>
      <c r="K35" s="127"/>
      <c r="L35" s="127"/>
      <c r="M35" s="127"/>
      <c r="N35" s="127"/>
      <c r="O35" s="127"/>
      <c r="P35" s="127">
        <f>+E35+J35</f>
        <v>283639</v>
      </c>
      <c r="Q35" s="128"/>
      <c r="R35" s="50"/>
      <c r="S35" s="66"/>
      <c r="T35" s="66"/>
      <c r="U35" s="66"/>
      <c r="V35" s="66"/>
    </row>
    <row r="36" spans="1:66" ht="57.75" customHeight="1">
      <c r="A36" s="115" t="s">
        <v>93</v>
      </c>
      <c r="B36" s="115" t="s">
        <v>56</v>
      </c>
      <c r="C36" s="115" t="s">
        <v>21</v>
      </c>
      <c r="D36" s="134" t="s">
        <v>67</v>
      </c>
      <c r="E36" s="127">
        <f>+F36+I36</f>
        <v>45506</v>
      </c>
      <c r="F36" s="127">
        <v>45506</v>
      </c>
      <c r="G36" s="127"/>
      <c r="H36" s="127">
        <v>45506</v>
      </c>
      <c r="I36" s="127"/>
      <c r="J36" s="127">
        <f>+L36+O36</f>
        <v>0</v>
      </c>
      <c r="K36" s="127"/>
      <c r="L36" s="127"/>
      <c r="M36" s="127"/>
      <c r="N36" s="127"/>
      <c r="O36" s="127"/>
      <c r="P36" s="127">
        <f>+E36+J36</f>
        <v>45506</v>
      </c>
      <c r="Q36" s="128"/>
      <c r="R36" s="50"/>
      <c r="S36" s="66"/>
      <c r="T36" s="66"/>
      <c r="U36" s="66"/>
      <c r="V36" s="66"/>
    </row>
    <row r="37" spans="1:66" ht="116.25" customHeight="1">
      <c r="A37" s="115" t="s">
        <v>91</v>
      </c>
      <c r="B37" s="115" t="s">
        <v>60</v>
      </c>
      <c r="C37" s="115" t="s">
        <v>94</v>
      </c>
      <c r="D37" s="31" t="s">
        <v>2</v>
      </c>
      <c r="E37" s="127">
        <f>+F37+I37</f>
        <v>12300</v>
      </c>
      <c r="F37" s="127">
        <v>12300</v>
      </c>
      <c r="G37" s="127"/>
      <c r="H37" s="127">
        <v>12300</v>
      </c>
      <c r="I37" s="127"/>
      <c r="J37" s="127">
        <f>+L37+O37</f>
        <v>0</v>
      </c>
      <c r="K37" s="127"/>
      <c r="L37" s="127"/>
      <c r="M37" s="127"/>
      <c r="N37" s="127"/>
      <c r="O37" s="127"/>
      <c r="P37" s="127">
        <f>+E37+J37</f>
        <v>12300</v>
      </c>
      <c r="Q37" s="128"/>
      <c r="R37" s="50"/>
      <c r="S37" s="66"/>
      <c r="T37" s="66"/>
      <c r="U37" s="66"/>
      <c r="V37" s="66"/>
    </row>
    <row r="38" spans="1:66" ht="71.25" customHeight="1">
      <c r="A38" s="115" t="s">
        <v>54</v>
      </c>
      <c r="B38" s="115" t="s">
        <v>55</v>
      </c>
      <c r="C38" s="115" t="s">
        <v>22</v>
      </c>
      <c r="D38" s="130" t="s">
        <v>63</v>
      </c>
      <c r="E38" s="127">
        <f>+F38+I38</f>
        <v>29564</v>
      </c>
      <c r="F38" s="127">
        <v>29564</v>
      </c>
      <c r="G38" s="127"/>
      <c r="H38" s="127">
        <v>29564</v>
      </c>
      <c r="I38" s="127"/>
      <c r="J38" s="127">
        <f>+L38+O38</f>
        <v>0</v>
      </c>
      <c r="K38" s="127"/>
      <c r="L38" s="127"/>
      <c r="M38" s="127"/>
      <c r="N38" s="127"/>
      <c r="O38" s="127"/>
      <c r="P38" s="127">
        <f>+E38+J38</f>
        <v>29564</v>
      </c>
      <c r="Q38" s="128"/>
      <c r="R38" s="50"/>
      <c r="S38" s="66"/>
      <c r="T38" s="66"/>
      <c r="U38" s="66"/>
      <c r="V38" s="66"/>
    </row>
    <row r="39" spans="1:66" ht="58.5" customHeight="1">
      <c r="A39" s="131" t="s">
        <v>30</v>
      </c>
      <c r="B39" s="131" t="s">
        <v>3</v>
      </c>
      <c r="C39" s="131"/>
      <c r="D39" s="157" t="s">
        <v>31</v>
      </c>
      <c r="E39" s="126">
        <f>E40+E41+E42</f>
        <v>25463</v>
      </c>
      <c r="F39" s="126">
        <f t="shared" ref="F39:P39" si="6">F40+F41+F42</f>
        <v>25463</v>
      </c>
      <c r="G39" s="126">
        <f t="shared" si="6"/>
        <v>0</v>
      </c>
      <c r="H39" s="126">
        <f t="shared" si="6"/>
        <v>1453</v>
      </c>
      <c r="I39" s="126">
        <f t="shared" si="6"/>
        <v>0</v>
      </c>
      <c r="J39" s="126">
        <f t="shared" si="6"/>
        <v>0</v>
      </c>
      <c r="K39" s="126">
        <f t="shared" si="6"/>
        <v>0</v>
      </c>
      <c r="L39" s="126">
        <f t="shared" si="6"/>
        <v>0</v>
      </c>
      <c r="M39" s="126">
        <f t="shared" si="6"/>
        <v>0</v>
      </c>
      <c r="N39" s="126">
        <f t="shared" si="6"/>
        <v>0</v>
      </c>
      <c r="O39" s="126">
        <f t="shared" si="6"/>
        <v>0</v>
      </c>
      <c r="P39" s="126">
        <f t="shared" si="6"/>
        <v>25463</v>
      </c>
      <c r="Q39" s="128"/>
      <c r="R39" s="161">
        <v>25462.76</v>
      </c>
      <c r="S39" s="161">
        <v>25463</v>
      </c>
      <c r="T39" s="164"/>
      <c r="U39" s="86"/>
      <c r="V39" s="86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</row>
    <row r="40" spans="1:66" ht="72" customHeight="1">
      <c r="A40" s="115" t="s">
        <v>53</v>
      </c>
      <c r="B40" s="115" t="s">
        <v>101</v>
      </c>
      <c r="C40" s="115" t="s">
        <v>103</v>
      </c>
      <c r="D40" s="130" t="s">
        <v>43</v>
      </c>
      <c r="E40" s="127">
        <f>+F40+I40</f>
        <v>3170</v>
      </c>
      <c r="F40" s="127">
        <v>3170</v>
      </c>
      <c r="G40" s="127"/>
      <c r="H40" s="127"/>
      <c r="I40" s="127"/>
      <c r="J40" s="127">
        <f>+L40+O40</f>
        <v>0</v>
      </c>
      <c r="K40" s="127"/>
      <c r="L40" s="127"/>
      <c r="M40" s="127"/>
      <c r="N40" s="127"/>
      <c r="O40" s="127"/>
      <c r="P40" s="127">
        <f>+E40+J40</f>
        <v>3170</v>
      </c>
      <c r="Q40" s="128"/>
      <c r="R40" s="33"/>
      <c r="S40" s="86"/>
      <c r="T40" s="86"/>
      <c r="U40" s="86"/>
      <c r="V40" s="86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</row>
    <row r="41" spans="1:66" ht="48" customHeight="1">
      <c r="A41" s="115" t="s">
        <v>46</v>
      </c>
      <c r="B41" s="115" t="s">
        <v>48</v>
      </c>
      <c r="C41" s="115" t="s">
        <v>16</v>
      </c>
      <c r="D41" s="130" t="s">
        <v>49</v>
      </c>
      <c r="E41" s="127">
        <f>+F41+I41</f>
        <v>20840</v>
      </c>
      <c r="F41" s="127">
        <v>20840</v>
      </c>
      <c r="G41" s="127"/>
      <c r="H41" s="127"/>
      <c r="I41" s="127"/>
      <c r="J41" s="127">
        <f>+L41+O41</f>
        <v>0</v>
      </c>
      <c r="K41" s="127"/>
      <c r="L41" s="127"/>
      <c r="M41" s="127"/>
      <c r="N41" s="127"/>
      <c r="O41" s="127"/>
      <c r="P41" s="127">
        <f>+E41+J41</f>
        <v>20840</v>
      </c>
      <c r="Q41" s="128"/>
      <c r="R41" s="33"/>
      <c r="S41" s="86"/>
      <c r="T41" s="86"/>
      <c r="U41" s="86"/>
      <c r="V41" s="86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</row>
    <row r="42" spans="1:66" ht="60.75" customHeight="1">
      <c r="A42" s="115" t="s">
        <v>170</v>
      </c>
      <c r="B42" s="115" t="s">
        <v>171</v>
      </c>
      <c r="C42" s="115" t="s">
        <v>173</v>
      </c>
      <c r="D42" s="130" t="s">
        <v>172</v>
      </c>
      <c r="E42" s="127">
        <f>+F42+I42</f>
        <v>1453</v>
      </c>
      <c r="F42" s="212">
        <v>1453</v>
      </c>
      <c r="G42" s="127"/>
      <c r="H42" s="127">
        <v>1453</v>
      </c>
      <c r="I42" s="127"/>
      <c r="J42" s="127">
        <f>+L42+O42</f>
        <v>0</v>
      </c>
      <c r="K42" s="127"/>
      <c r="L42" s="127"/>
      <c r="M42" s="127"/>
      <c r="N42" s="127"/>
      <c r="O42" s="127"/>
      <c r="P42" s="127">
        <f>+E42+J42</f>
        <v>1453</v>
      </c>
      <c r="Q42" s="128"/>
      <c r="R42" s="159"/>
      <c r="S42" s="161"/>
      <c r="T42" s="164"/>
      <c r="U42" s="86"/>
      <c r="V42" s="86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</row>
    <row r="43" spans="1:66" ht="58.15" customHeight="1">
      <c r="A43" s="131" t="s">
        <v>174</v>
      </c>
      <c r="B43" s="131" t="s">
        <v>175</v>
      </c>
      <c r="C43" s="131"/>
      <c r="D43" s="157" t="s">
        <v>176</v>
      </c>
      <c r="E43" s="126">
        <f>E44</f>
        <v>16986</v>
      </c>
      <c r="F43" s="126">
        <f t="shared" ref="F43:P43" si="7">F44</f>
        <v>16986</v>
      </c>
      <c r="G43" s="126">
        <f t="shared" si="7"/>
        <v>0</v>
      </c>
      <c r="H43" s="126">
        <f t="shared" si="7"/>
        <v>0</v>
      </c>
      <c r="I43" s="126">
        <f t="shared" si="7"/>
        <v>0</v>
      </c>
      <c r="J43" s="126">
        <f t="shared" si="7"/>
        <v>0</v>
      </c>
      <c r="K43" s="126">
        <f t="shared" si="7"/>
        <v>0</v>
      </c>
      <c r="L43" s="126">
        <f t="shared" si="7"/>
        <v>0</v>
      </c>
      <c r="M43" s="126">
        <f t="shared" si="7"/>
        <v>0</v>
      </c>
      <c r="N43" s="126">
        <f t="shared" si="7"/>
        <v>0</v>
      </c>
      <c r="O43" s="126">
        <f t="shared" si="7"/>
        <v>0</v>
      </c>
      <c r="P43" s="126">
        <f t="shared" si="7"/>
        <v>16986</v>
      </c>
      <c r="Q43" s="128"/>
      <c r="R43" s="159">
        <v>16986.060000000001</v>
      </c>
      <c r="S43" s="159">
        <v>16986</v>
      </c>
      <c r="T43" s="164"/>
      <c r="U43" s="86"/>
      <c r="V43" s="86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</row>
    <row r="44" spans="1:66" ht="58.15" customHeight="1">
      <c r="A44" s="115" t="s">
        <v>177</v>
      </c>
      <c r="B44" s="115" t="s">
        <v>178</v>
      </c>
      <c r="C44" s="115" t="s">
        <v>180</v>
      </c>
      <c r="D44" s="130" t="s">
        <v>179</v>
      </c>
      <c r="E44" s="127">
        <f>+F44+I44</f>
        <v>16986</v>
      </c>
      <c r="F44" s="127">
        <v>16986</v>
      </c>
      <c r="G44" s="127"/>
      <c r="H44" s="127"/>
      <c r="I44" s="127"/>
      <c r="J44" s="127"/>
      <c r="K44" s="127"/>
      <c r="L44" s="127"/>
      <c r="M44" s="127"/>
      <c r="N44" s="127"/>
      <c r="O44" s="127"/>
      <c r="P44" s="127">
        <f>+E44+J44</f>
        <v>16986</v>
      </c>
      <c r="Q44" s="128"/>
      <c r="R44" s="159"/>
      <c r="S44" s="161"/>
      <c r="T44" s="164"/>
      <c r="U44" s="86"/>
      <c r="V44" s="86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</row>
    <row r="45" spans="1:66" ht="78" customHeight="1">
      <c r="A45" s="131" t="s">
        <v>149</v>
      </c>
      <c r="B45" s="131" t="s">
        <v>150</v>
      </c>
      <c r="C45" s="131"/>
      <c r="D45" s="157" t="s">
        <v>152</v>
      </c>
      <c r="E45" s="126">
        <f>E46</f>
        <v>2634895</v>
      </c>
      <c r="F45" s="126">
        <f t="shared" ref="F45:P45" si="8">F46</f>
        <v>2634895</v>
      </c>
      <c r="G45" s="126">
        <f t="shared" si="8"/>
        <v>0</v>
      </c>
      <c r="H45" s="126">
        <f t="shared" si="8"/>
        <v>0</v>
      </c>
      <c r="I45" s="126">
        <f t="shared" si="8"/>
        <v>0</v>
      </c>
      <c r="J45" s="126">
        <f t="shared" si="8"/>
        <v>0</v>
      </c>
      <c r="K45" s="126">
        <f t="shared" si="8"/>
        <v>0</v>
      </c>
      <c r="L45" s="126">
        <f t="shared" si="8"/>
        <v>0</v>
      </c>
      <c r="M45" s="126">
        <f t="shared" si="8"/>
        <v>0</v>
      </c>
      <c r="N45" s="126">
        <f t="shared" si="8"/>
        <v>0</v>
      </c>
      <c r="O45" s="126">
        <f t="shared" si="8"/>
        <v>0</v>
      </c>
      <c r="P45" s="126">
        <f t="shared" si="8"/>
        <v>2634895</v>
      </c>
      <c r="Q45" s="128"/>
      <c r="R45" s="159">
        <v>2634894.88</v>
      </c>
      <c r="S45" s="159">
        <v>2634895</v>
      </c>
      <c r="T45" s="164"/>
      <c r="U45" s="86"/>
      <c r="V45" s="86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</row>
    <row r="46" spans="1:66" ht="48.6" customHeight="1">
      <c r="A46" s="115" t="s">
        <v>151</v>
      </c>
      <c r="B46" s="115" t="s">
        <v>15</v>
      </c>
      <c r="C46" s="115" t="s">
        <v>90</v>
      </c>
      <c r="D46" s="134" t="s">
        <v>23</v>
      </c>
      <c r="E46" s="127">
        <f>+F46+I46</f>
        <v>2634895</v>
      </c>
      <c r="F46" s="127">
        <v>2634895</v>
      </c>
      <c r="G46" s="126"/>
      <c r="H46" s="126"/>
      <c r="I46" s="127"/>
      <c r="J46" s="127">
        <f>+L46+O46</f>
        <v>0</v>
      </c>
      <c r="K46" s="127"/>
      <c r="L46" s="126"/>
      <c r="M46" s="126"/>
      <c r="N46" s="126"/>
      <c r="O46" s="127"/>
      <c r="P46" s="127">
        <f>+E46+J46</f>
        <v>2634895</v>
      </c>
      <c r="Q46" s="128"/>
      <c r="R46" s="159"/>
      <c r="S46" s="161"/>
      <c r="T46" s="164"/>
      <c r="U46" s="86"/>
      <c r="V46" s="86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</row>
    <row r="47" spans="1:66" s="159" customFormat="1" ht="38.450000000000003" customHeight="1">
      <c r="A47" s="11"/>
      <c r="B47" s="11"/>
      <c r="C47" s="176"/>
      <c r="D47" s="177" t="s">
        <v>34</v>
      </c>
      <c r="E47" s="178">
        <f>E20+E28+E34+E39+E45+E43</f>
        <v>4244919</v>
      </c>
      <c r="F47" s="178">
        <f t="shared" ref="F47:S47" si="9">F20+F28+F34+F39+F45+F43</f>
        <v>4244919</v>
      </c>
      <c r="G47" s="178">
        <f t="shared" si="9"/>
        <v>0</v>
      </c>
      <c r="H47" s="178">
        <f t="shared" si="9"/>
        <v>1324580</v>
      </c>
      <c r="I47" s="178">
        <f t="shared" si="9"/>
        <v>0</v>
      </c>
      <c r="J47" s="178">
        <f t="shared" si="9"/>
        <v>0</v>
      </c>
      <c r="K47" s="178">
        <f t="shared" si="9"/>
        <v>0</v>
      </c>
      <c r="L47" s="178">
        <f t="shared" si="9"/>
        <v>0</v>
      </c>
      <c r="M47" s="178">
        <f t="shared" si="9"/>
        <v>0</v>
      </c>
      <c r="N47" s="178">
        <f t="shared" si="9"/>
        <v>0</v>
      </c>
      <c r="O47" s="178">
        <f t="shared" si="9"/>
        <v>0</v>
      </c>
      <c r="P47" s="178">
        <f t="shared" si="9"/>
        <v>4244919</v>
      </c>
      <c r="Q47" s="128"/>
      <c r="R47" s="178">
        <f t="shared" si="9"/>
        <v>4244918.88</v>
      </c>
      <c r="S47" s="178">
        <f t="shared" si="9"/>
        <v>4244919</v>
      </c>
      <c r="T47" s="162"/>
      <c r="U47" s="179"/>
      <c r="V47" s="179"/>
      <c r="W47" s="180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</row>
    <row r="48" spans="1:66" ht="15.75">
      <c r="A48" s="95"/>
      <c r="B48" s="95"/>
      <c r="C48" s="95"/>
      <c r="D48" s="87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28"/>
      <c r="R48" s="67"/>
      <c r="S48" s="68"/>
      <c r="T48" s="68"/>
      <c r="U48" s="68"/>
      <c r="V48" s="68"/>
    </row>
    <row r="49" spans="1:66" s="85" customFormat="1" ht="41.45" customHeight="1">
      <c r="A49" s="175"/>
      <c r="B49" s="173"/>
      <c r="C49" s="173"/>
      <c r="D49" s="174"/>
      <c r="E49" s="20" t="s">
        <v>11</v>
      </c>
      <c r="F49" s="20"/>
      <c r="G49" s="20"/>
      <c r="H49" s="20"/>
      <c r="I49" s="20"/>
      <c r="J49" s="20"/>
      <c r="K49" s="20"/>
      <c r="L49" s="20"/>
      <c r="M49" s="20"/>
      <c r="N49" s="19"/>
      <c r="O49" s="19"/>
      <c r="P49" s="19"/>
      <c r="Q49" s="128"/>
      <c r="R49" s="163"/>
      <c r="S49" s="74"/>
      <c r="T49" s="74"/>
      <c r="U49" s="74"/>
      <c r="V49" s="74"/>
      <c r="W49" s="74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</row>
    <row r="50" spans="1:66" s="52" customFormat="1" ht="20.25">
      <c r="A50" s="88"/>
      <c r="B50" s="88"/>
      <c r="C50" s="88"/>
      <c r="D50" s="89"/>
      <c r="E50" s="90"/>
      <c r="F50" s="90"/>
      <c r="G50" s="90"/>
      <c r="H50" s="114"/>
      <c r="I50" s="114"/>
      <c r="J50" s="90"/>
      <c r="K50" s="90"/>
      <c r="L50" s="90"/>
      <c r="M50" s="90"/>
      <c r="N50" s="90"/>
      <c r="O50" s="90"/>
      <c r="P50" s="90"/>
      <c r="Q50" s="72"/>
      <c r="R50" s="51"/>
      <c r="S50" s="51"/>
      <c r="T50" s="50"/>
      <c r="U50" s="50"/>
      <c r="V50" s="51"/>
      <c r="W50" s="51"/>
      <c r="X50" s="51"/>
      <c r="Y50" s="50"/>
      <c r="Z50" s="51"/>
      <c r="AA50" s="51"/>
      <c r="AB50" s="51"/>
      <c r="AC50" s="51"/>
      <c r="AD50" s="50"/>
      <c r="AE50" s="50"/>
      <c r="AF50" s="51"/>
      <c r="AG50" s="51"/>
      <c r="AH50" s="51"/>
      <c r="AI50" s="50"/>
      <c r="AJ50" s="50"/>
      <c r="AK50" s="50"/>
      <c r="AL50" s="50"/>
      <c r="AM50" s="50"/>
      <c r="AN50" s="50"/>
      <c r="AO50" s="50"/>
      <c r="AP50" s="50"/>
      <c r="AQ50" s="50"/>
      <c r="AR50" s="50"/>
    </row>
    <row r="51" spans="1:66" s="52" customFormat="1" ht="15.75">
      <c r="A51" s="43"/>
      <c r="B51" s="43"/>
      <c r="C51" s="43"/>
      <c r="D51" s="8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107"/>
      <c r="R51" s="55"/>
      <c r="S51" s="55"/>
      <c r="T51" s="55"/>
      <c r="U51" s="55"/>
      <c r="V51" s="55"/>
      <c r="W51" s="55"/>
      <c r="X51" s="55"/>
      <c r="Y51" s="55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0"/>
      <c r="AR51" s="50"/>
    </row>
    <row r="52" spans="1:66" ht="48.6" customHeight="1">
      <c r="A52" s="43"/>
      <c r="B52" s="43"/>
      <c r="C52" s="43"/>
      <c r="D52" s="83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7"/>
      <c r="Q52" s="72"/>
      <c r="R52" s="91"/>
      <c r="S52" s="91"/>
      <c r="T52" s="91"/>
      <c r="U52" s="91"/>
      <c r="V52" s="91"/>
      <c r="W52" s="91"/>
      <c r="X52" s="91"/>
      <c r="Y52" s="91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4"/>
    </row>
    <row r="53" spans="1:66" s="52" customFormat="1" ht="15.75">
      <c r="A53" s="43"/>
      <c r="B53" s="43"/>
      <c r="C53" s="43"/>
      <c r="D53" s="92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1"/>
      <c r="Q53" s="107"/>
      <c r="R53" s="55"/>
      <c r="S53" s="55"/>
      <c r="T53" s="55"/>
      <c r="U53" s="55"/>
      <c r="V53" s="55"/>
      <c r="W53" s="55"/>
      <c r="X53" s="55"/>
      <c r="Y53" s="55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0"/>
      <c r="AR53" s="50"/>
    </row>
    <row r="54" spans="1:66" s="52" customFormat="1" ht="15.75">
      <c r="A54" s="43"/>
      <c r="B54" s="43"/>
      <c r="C54" s="43"/>
      <c r="D54" s="8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1"/>
      <c r="Q54" s="107"/>
      <c r="R54" s="55"/>
      <c r="S54" s="55"/>
      <c r="T54" s="55"/>
      <c r="U54" s="55"/>
      <c r="V54" s="55"/>
      <c r="W54" s="55"/>
      <c r="X54" s="55"/>
      <c r="Y54" s="55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0"/>
      <c r="AR54" s="50"/>
    </row>
    <row r="55" spans="1:66" s="52" customFormat="1" ht="15.75">
      <c r="A55" s="43"/>
      <c r="B55" s="43"/>
      <c r="C55" s="43"/>
      <c r="D55" s="8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72"/>
      <c r="R55" s="55"/>
      <c r="S55" s="55"/>
      <c r="T55" s="55"/>
      <c r="U55" s="55"/>
      <c r="V55" s="55"/>
      <c r="W55" s="55"/>
      <c r="X55" s="55"/>
      <c r="Y55" s="55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0"/>
      <c r="AR55" s="50"/>
    </row>
    <row r="56" spans="1:66" s="52" customFormat="1" ht="15.75">
      <c r="A56" s="43"/>
      <c r="B56" s="43"/>
      <c r="C56" s="43"/>
      <c r="D56" s="8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72"/>
      <c r="R56" s="55"/>
      <c r="S56" s="55"/>
      <c r="T56" s="55"/>
      <c r="U56" s="55"/>
      <c r="V56" s="55"/>
      <c r="W56" s="55"/>
      <c r="X56" s="55"/>
      <c r="Y56" s="55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0"/>
      <c r="AR56" s="50"/>
    </row>
    <row r="57" spans="1:66" s="52" customFormat="1" ht="15.75">
      <c r="A57" s="43"/>
      <c r="B57" s="43"/>
      <c r="C57" s="43"/>
      <c r="D57" s="8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107"/>
      <c r="R57" s="55"/>
      <c r="S57" s="55"/>
      <c r="T57" s="55"/>
      <c r="U57" s="55"/>
      <c r="V57" s="55"/>
      <c r="W57" s="55"/>
      <c r="X57" s="55"/>
      <c r="Y57" s="55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0"/>
      <c r="AR57" s="50"/>
    </row>
    <row r="58" spans="1:66" s="52" customFormat="1" ht="15.75">
      <c r="A58" s="43"/>
      <c r="B58" s="43"/>
      <c r="C58" s="43"/>
      <c r="D58" s="94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72"/>
      <c r="R58" s="55"/>
      <c r="S58" s="55"/>
      <c r="T58" s="55"/>
      <c r="U58" s="55"/>
      <c r="V58" s="55"/>
      <c r="W58" s="55"/>
      <c r="X58" s="55"/>
      <c r="Y58" s="55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0"/>
      <c r="AR58" s="50"/>
    </row>
    <row r="59" spans="1:66" s="52" customFormat="1" ht="15.75">
      <c r="A59" s="43"/>
      <c r="B59" s="43"/>
      <c r="C59" s="43"/>
      <c r="D59" s="8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107"/>
      <c r="R59" s="55"/>
      <c r="S59" s="55"/>
      <c r="T59" s="55"/>
      <c r="U59" s="55"/>
      <c r="V59" s="55"/>
      <c r="W59" s="55"/>
      <c r="X59" s="55"/>
      <c r="Y59" s="55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0"/>
      <c r="AR59" s="50"/>
    </row>
    <row r="60" spans="1:66" s="52" customFormat="1" ht="15.75">
      <c r="A60" s="54"/>
      <c r="B60" s="54"/>
      <c r="C60" s="54"/>
      <c r="D60" s="82"/>
      <c r="E60" s="110"/>
      <c r="F60" s="110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72"/>
      <c r="R60" s="55"/>
      <c r="S60" s="55"/>
      <c r="T60" s="55"/>
      <c r="U60" s="55"/>
      <c r="V60" s="55"/>
      <c r="W60" s="55"/>
      <c r="X60" s="55"/>
      <c r="Y60" s="55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0"/>
      <c r="AR60" s="50"/>
    </row>
    <row r="61" spans="1:66" s="52" customFormat="1" ht="15.75">
      <c r="A61" s="43"/>
      <c r="B61" s="43"/>
      <c r="C61" s="43"/>
      <c r="D61" s="8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72"/>
      <c r="R61" s="55"/>
      <c r="S61" s="55"/>
      <c r="T61" s="55"/>
      <c r="U61" s="55"/>
      <c r="V61" s="55"/>
      <c r="W61" s="55"/>
      <c r="X61" s="55"/>
      <c r="Y61" s="55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0"/>
      <c r="AR61" s="50"/>
    </row>
    <row r="62" spans="1:66" s="52" customFormat="1" ht="15.75">
      <c r="A62" s="43"/>
      <c r="B62" s="43"/>
      <c r="C62" s="43"/>
      <c r="D62" s="8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2"/>
      <c r="R62" s="55"/>
      <c r="S62" s="55"/>
      <c r="T62" s="55"/>
      <c r="U62" s="55"/>
      <c r="V62" s="55"/>
      <c r="W62" s="55"/>
      <c r="X62" s="55"/>
      <c r="Y62" s="55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0"/>
      <c r="AR62" s="50"/>
    </row>
    <row r="63" spans="1:66" s="52" customFormat="1" ht="15.75">
      <c r="A63" s="43"/>
      <c r="B63" s="43"/>
      <c r="C63" s="43"/>
      <c r="D63" s="8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72"/>
      <c r="R63" s="55"/>
      <c r="S63" s="55"/>
      <c r="T63" s="55"/>
      <c r="U63" s="55"/>
      <c r="V63" s="55"/>
      <c r="W63" s="55"/>
      <c r="X63" s="55"/>
      <c r="Y63" s="55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0"/>
      <c r="AR63" s="50"/>
    </row>
    <row r="64" spans="1:66" s="52" customFormat="1" ht="15.75">
      <c r="A64" s="43"/>
      <c r="B64" s="43"/>
      <c r="C64" s="43"/>
      <c r="D64" s="8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72"/>
      <c r="R64" s="55"/>
      <c r="S64" s="55"/>
      <c r="T64" s="55"/>
      <c r="U64" s="55"/>
      <c r="V64" s="55"/>
      <c r="W64" s="55"/>
      <c r="X64" s="55"/>
      <c r="Y64" s="55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0"/>
      <c r="AR64" s="50"/>
    </row>
    <row r="65" spans="1:44" s="52" customFormat="1" ht="15.75">
      <c r="A65" s="43"/>
      <c r="B65" s="43"/>
      <c r="C65" s="43"/>
      <c r="D65" s="95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72"/>
      <c r="R65" s="55"/>
      <c r="S65" s="55"/>
      <c r="T65" s="55"/>
      <c r="U65" s="55"/>
      <c r="V65" s="55"/>
      <c r="W65" s="55"/>
      <c r="X65" s="55"/>
      <c r="Y65" s="55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0"/>
      <c r="AR65" s="50"/>
    </row>
    <row r="66" spans="1:44" ht="15.75">
      <c r="A66" s="43"/>
      <c r="B66" s="43"/>
      <c r="C66" s="43"/>
      <c r="D66" s="81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1"/>
      <c r="Q66" s="72"/>
      <c r="R66" s="91"/>
      <c r="S66" s="91"/>
      <c r="T66" s="91"/>
      <c r="U66" s="91"/>
      <c r="V66" s="91"/>
      <c r="W66" s="91"/>
      <c r="X66" s="91"/>
      <c r="Y66" s="91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4"/>
    </row>
    <row r="67" spans="1:44" s="52" customFormat="1" ht="15.75">
      <c r="A67" s="43"/>
      <c r="B67" s="43"/>
      <c r="C67" s="43"/>
      <c r="D67" s="95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1"/>
      <c r="Q67" s="107"/>
      <c r="R67" s="55"/>
      <c r="S67" s="55"/>
      <c r="T67" s="55"/>
      <c r="U67" s="55"/>
      <c r="V67" s="55"/>
      <c r="W67" s="55"/>
      <c r="X67" s="55"/>
      <c r="Y67" s="55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0"/>
      <c r="AR67" s="50"/>
    </row>
    <row r="68" spans="1:44" ht="15.75">
      <c r="A68" s="43"/>
      <c r="B68" s="43"/>
      <c r="C68" s="43"/>
      <c r="D68" s="81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1"/>
      <c r="Q68" s="107"/>
      <c r="R68" s="91"/>
      <c r="S68" s="91"/>
      <c r="T68" s="91"/>
      <c r="U68" s="91"/>
      <c r="V68" s="91"/>
      <c r="W68" s="91"/>
      <c r="X68" s="91"/>
      <c r="Y68" s="91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4"/>
    </row>
    <row r="69" spans="1:44" s="52" customFormat="1" ht="15.75">
      <c r="A69" s="43"/>
      <c r="B69" s="43"/>
      <c r="C69" s="43"/>
      <c r="D69" s="94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107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3"/>
      <c r="AM69" s="53"/>
      <c r="AN69" s="53"/>
      <c r="AO69" s="53"/>
      <c r="AP69" s="53"/>
      <c r="AQ69" s="50"/>
      <c r="AR69" s="50"/>
    </row>
    <row r="70" spans="1:44" s="52" customFormat="1" ht="15.75">
      <c r="A70" s="44"/>
      <c r="B70" s="44"/>
      <c r="C70" s="44"/>
      <c r="D70" s="81"/>
      <c r="E70" s="98"/>
      <c r="F70" s="98"/>
      <c r="G70" s="100"/>
      <c r="H70" s="99"/>
      <c r="I70" s="99"/>
      <c r="J70" s="99"/>
      <c r="K70" s="99"/>
      <c r="L70" s="100"/>
      <c r="M70" s="99"/>
      <c r="N70" s="100"/>
      <c r="O70" s="99"/>
      <c r="P70" s="99"/>
      <c r="Q70" s="107"/>
      <c r="R70" s="59"/>
      <c r="S70" s="61"/>
      <c r="T70" s="61"/>
      <c r="U70" s="61"/>
      <c r="V70" s="61"/>
      <c r="W70" s="61"/>
      <c r="X70" s="61"/>
      <c r="Y70" s="61"/>
      <c r="Z70" s="61"/>
      <c r="AA70" s="59"/>
      <c r="AB70" s="60"/>
      <c r="AC70" s="59"/>
      <c r="AD70" s="60"/>
      <c r="AE70" s="59"/>
      <c r="AF70" s="60"/>
      <c r="AG70" s="59"/>
      <c r="AH70" s="60"/>
      <c r="AI70" s="59"/>
      <c r="AJ70" s="50"/>
      <c r="AK70" s="50"/>
      <c r="AL70" s="50"/>
      <c r="AM70" s="50"/>
      <c r="AN70" s="50"/>
      <c r="AO70" s="50"/>
      <c r="AP70" s="50"/>
      <c r="AQ70" s="50"/>
      <c r="AR70" s="50"/>
    </row>
    <row r="71" spans="1:44" s="52" customFormat="1" ht="12.75">
      <c r="A71" s="44"/>
      <c r="B71" s="44"/>
      <c r="C71" s="44"/>
      <c r="D71" s="95"/>
      <c r="E71" s="96"/>
      <c r="F71" s="96"/>
      <c r="G71" s="96"/>
      <c r="H71" s="108"/>
      <c r="I71" s="108"/>
      <c r="J71" s="108"/>
      <c r="K71" s="108"/>
      <c r="L71" s="96"/>
      <c r="M71" s="108"/>
      <c r="N71" s="96"/>
      <c r="O71" s="108"/>
      <c r="P71" s="109"/>
      <c r="Q71" s="72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56"/>
      <c r="AC71" s="61"/>
      <c r="AD71" s="56"/>
      <c r="AE71" s="61"/>
      <c r="AF71" s="56"/>
      <c r="AG71" s="61"/>
      <c r="AH71" s="56"/>
      <c r="AI71" s="61"/>
      <c r="AJ71" s="50"/>
      <c r="AK71" s="50"/>
      <c r="AL71" s="50"/>
      <c r="AM71" s="50"/>
      <c r="AN71" s="50"/>
      <c r="AO71" s="50"/>
      <c r="AP71" s="50"/>
      <c r="AQ71" s="50"/>
      <c r="AR71" s="50"/>
    </row>
    <row r="72" spans="1:44" s="57" customFormat="1" ht="12.75">
      <c r="A72" s="101"/>
      <c r="B72" s="101"/>
      <c r="C72" s="101"/>
      <c r="D72" s="102"/>
      <c r="E72" s="103"/>
      <c r="F72" s="103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7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</row>
    <row r="73" spans="1:44" s="54" customFormat="1" ht="15.75">
      <c r="A73" s="43"/>
      <c r="B73" s="43"/>
      <c r="C73" s="43"/>
      <c r="D73" s="105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7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</row>
    <row r="74" spans="1:44" s="52" customFormat="1" ht="12.75">
      <c r="A74" s="44"/>
      <c r="B74" s="44"/>
      <c r="C74" s="44"/>
      <c r="D74" s="81"/>
      <c r="E74" s="107"/>
      <c r="F74" s="107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72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</row>
    <row r="75" spans="1:44" s="52" customFormat="1" ht="12.75">
      <c r="A75" s="44"/>
      <c r="B75" s="44"/>
      <c r="C75" s="44"/>
      <c r="D75" s="81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72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44" s="52" customFormat="1" ht="12.75">
      <c r="A76" s="44"/>
      <c r="B76" s="44"/>
      <c r="C76" s="44"/>
      <c r="D76" s="81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72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</row>
    <row r="77" spans="1:44" s="52" customFormat="1" ht="12.75">
      <c r="A77" s="44"/>
      <c r="B77" s="44"/>
      <c r="C77" s="44"/>
      <c r="D77" s="81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72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</row>
    <row r="78" spans="1:44" s="52" customFormat="1" ht="12.75">
      <c r="A78" s="44"/>
      <c r="B78" s="44"/>
      <c r="C78" s="44"/>
      <c r="D78" s="81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72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</row>
    <row r="79" spans="1:44" s="52" customFormat="1" ht="12.75">
      <c r="A79" s="44"/>
      <c r="B79" s="44"/>
      <c r="C79" s="44"/>
      <c r="D79" s="81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72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1:44" s="50" customFormat="1" ht="12.75">
      <c r="A80" s="44"/>
      <c r="B80" s="44"/>
      <c r="C80" s="44"/>
      <c r="D80" s="81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72"/>
    </row>
    <row r="81" spans="1:66" s="50" customFormat="1" ht="12.75">
      <c r="A81" s="44"/>
      <c r="B81" s="44"/>
      <c r="C81" s="44"/>
      <c r="D81" s="81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72"/>
    </row>
    <row r="82" spans="1:66" s="50" customFormat="1" ht="12.75">
      <c r="A82" s="44"/>
      <c r="B82" s="44"/>
      <c r="C82" s="44"/>
      <c r="D82" s="81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72"/>
    </row>
    <row r="83" spans="1:66" s="50" customFormat="1" ht="12.75">
      <c r="A83" s="44"/>
      <c r="B83" s="44"/>
      <c r="C83" s="44"/>
      <c r="D83" s="81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72"/>
    </row>
    <row r="84" spans="1:66" s="50" customFormat="1" ht="12.75">
      <c r="A84" s="44"/>
      <c r="B84" s="44"/>
      <c r="C84" s="44"/>
      <c r="D84" s="81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72"/>
    </row>
    <row r="85" spans="1:66" s="50" customFormat="1" ht="12.75">
      <c r="A85" s="44"/>
      <c r="B85" s="44"/>
      <c r="C85" s="44"/>
      <c r="D85" s="81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72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</row>
    <row r="86" spans="1:66" s="50" customFormat="1" ht="12.75">
      <c r="A86" s="44"/>
      <c r="B86" s="44"/>
      <c r="C86" s="44"/>
      <c r="D86" s="81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72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</row>
    <row r="87" spans="1:66" s="50" customFormat="1" ht="12.75">
      <c r="A87" s="44"/>
      <c r="B87" s="44"/>
      <c r="C87" s="44"/>
      <c r="D87" s="81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72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</row>
    <row r="88" spans="1:66" s="50" customFormat="1" ht="12.75">
      <c r="A88" s="44"/>
      <c r="B88" s="44"/>
      <c r="C88" s="44"/>
      <c r="D88" s="81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72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</row>
    <row r="89" spans="1:66" s="50" customFormat="1" ht="12.75">
      <c r="A89" s="44"/>
      <c r="B89" s="44"/>
      <c r="C89" s="44"/>
      <c r="D89" s="81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72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</row>
    <row r="90" spans="1:66" s="50" customFormat="1" ht="12.75">
      <c r="A90" s="44"/>
      <c r="B90" s="44"/>
      <c r="C90" s="44"/>
      <c r="D90" s="81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72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</row>
    <row r="91" spans="1:66" s="50" customFormat="1" ht="12.75">
      <c r="A91" s="44"/>
      <c r="B91" s="44"/>
      <c r="C91" s="44"/>
      <c r="D91" s="81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72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</row>
    <row r="92" spans="1:66" s="50" customFormat="1" ht="12.75">
      <c r="A92" s="44"/>
      <c r="B92" s="44"/>
      <c r="C92" s="44"/>
      <c r="D92" s="81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72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</row>
    <row r="93" spans="1:66" s="50" customFormat="1" ht="12.75">
      <c r="A93" s="44"/>
      <c r="B93" s="44"/>
      <c r="C93" s="44"/>
      <c r="D93" s="81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72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</row>
    <row r="94" spans="1:66" s="50" customFormat="1" ht="12.75">
      <c r="A94" s="44"/>
      <c r="B94" s="44"/>
      <c r="C94" s="44"/>
      <c r="D94" s="81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72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</row>
    <row r="95" spans="1:66" s="50" customFormat="1" ht="12.75">
      <c r="A95" s="44"/>
      <c r="B95" s="44"/>
      <c r="C95" s="44"/>
      <c r="D95" s="81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72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</row>
    <row r="96" spans="1:66" s="50" customFormat="1" ht="12.75">
      <c r="A96" s="44"/>
      <c r="B96" s="44"/>
      <c r="C96" s="44"/>
      <c r="D96" s="81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72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</row>
    <row r="97" spans="1:66" s="50" customFormat="1" ht="12.75">
      <c r="A97" s="44"/>
      <c r="B97" s="44"/>
      <c r="C97" s="44"/>
      <c r="D97" s="81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72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</row>
    <row r="98" spans="1:66" s="50" customFormat="1" ht="12.75">
      <c r="A98" s="44"/>
      <c r="B98" s="44"/>
      <c r="C98" s="44"/>
      <c r="D98" s="81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72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</row>
    <row r="99" spans="1:66" s="50" customFormat="1" ht="12.75">
      <c r="A99" s="44"/>
      <c r="B99" s="44"/>
      <c r="C99" s="44"/>
      <c r="D99" s="81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72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</row>
    <row r="100" spans="1:66" s="50" customFormat="1" ht="12.75">
      <c r="A100" s="44"/>
      <c r="B100" s="44"/>
      <c r="C100" s="44"/>
      <c r="D100" s="81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72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</row>
    <row r="101" spans="1:66" s="50" customFormat="1" ht="12.75">
      <c r="A101" s="44"/>
      <c r="B101" s="44"/>
      <c r="C101" s="44"/>
      <c r="D101" s="81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72"/>
    </row>
    <row r="102" spans="1:66" s="50" customFormat="1" ht="12.75">
      <c r="A102" s="44"/>
      <c r="B102" s="44"/>
      <c r="C102" s="44"/>
      <c r="D102" s="81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72"/>
    </row>
    <row r="103" spans="1:66" s="50" customFormat="1" ht="12.75">
      <c r="A103" s="44"/>
      <c r="B103" s="44"/>
      <c r="C103" s="44"/>
      <c r="D103" s="81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72"/>
    </row>
    <row r="104" spans="1:66" s="50" customFormat="1" ht="12.75">
      <c r="A104" s="44"/>
      <c r="B104" s="44"/>
      <c r="C104" s="44"/>
      <c r="D104" s="81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72"/>
    </row>
    <row r="105" spans="1:66" s="50" customFormat="1" ht="12.75">
      <c r="A105" s="44"/>
      <c r="B105" s="44"/>
      <c r="C105" s="44"/>
      <c r="D105" s="81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72"/>
    </row>
    <row r="106" spans="1:66" s="50" customFormat="1" ht="12.75">
      <c r="A106" s="44"/>
      <c r="B106" s="44"/>
      <c r="C106" s="44"/>
      <c r="D106" s="81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72"/>
    </row>
    <row r="107" spans="1:66" s="52" customFormat="1" ht="12.75">
      <c r="A107" s="33"/>
      <c r="B107" s="33"/>
      <c r="C107" s="33"/>
      <c r="D107" s="80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72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</row>
    <row r="108" spans="1:66" s="52" customFormat="1" ht="12.75">
      <c r="A108" s="33"/>
      <c r="B108" s="33"/>
      <c r="C108" s="33"/>
      <c r="D108" s="80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72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</row>
    <row r="109" spans="1:66" s="52" customFormat="1" ht="12.75">
      <c r="A109" s="33"/>
      <c r="B109" s="33"/>
      <c r="C109" s="33"/>
      <c r="D109" s="80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72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</row>
    <row r="110" spans="1:66" s="52" customFormat="1" ht="12.75">
      <c r="A110" s="33"/>
      <c r="B110" s="33"/>
      <c r="C110" s="33"/>
      <c r="D110" s="80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72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</row>
    <row r="111" spans="1:66" s="52" customFormat="1" ht="12.75">
      <c r="A111" s="33"/>
      <c r="B111" s="33"/>
      <c r="C111" s="33"/>
      <c r="D111" s="80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72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</row>
    <row r="112" spans="1:66" s="52" customFormat="1" ht="12.75">
      <c r="A112" s="33"/>
      <c r="B112" s="33"/>
      <c r="C112" s="33"/>
      <c r="D112" s="80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72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</row>
    <row r="113" spans="1:44" s="52" customFormat="1" ht="12.75">
      <c r="A113" s="33"/>
      <c r="B113" s="33"/>
      <c r="C113" s="33"/>
      <c r="D113" s="80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72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</row>
    <row r="114" spans="1:44" s="52" customFormat="1" ht="12.75">
      <c r="A114" s="33"/>
      <c r="B114" s="33"/>
      <c r="C114" s="33"/>
      <c r="D114" s="80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72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</row>
    <row r="115" spans="1:44" s="52" customFormat="1" ht="12.75">
      <c r="A115" s="33"/>
      <c r="B115" s="33"/>
      <c r="C115" s="33"/>
      <c r="D115" s="80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72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</row>
    <row r="116" spans="1:44" s="52" customFormat="1" ht="12.75">
      <c r="A116" s="33"/>
      <c r="B116" s="33"/>
      <c r="C116" s="33"/>
      <c r="D116" s="80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72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</row>
    <row r="117" spans="1:44" s="52" customFormat="1" ht="12.75">
      <c r="A117" s="33"/>
      <c r="B117" s="33"/>
      <c r="C117" s="33"/>
      <c r="D117" s="80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72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</row>
    <row r="118" spans="1:44" s="52" customFormat="1" ht="12.75">
      <c r="A118" s="33"/>
      <c r="B118" s="33"/>
      <c r="C118" s="33"/>
      <c r="D118" s="80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72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</row>
    <row r="119" spans="1:44" s="52" customFormat="1" ht="12.75">
      <c r="A119" s="33"/>
      <c r="B119" s="33"/>
      <c r="C119" s="33"/>
      <c r="D119" s="80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72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</row>
    <row r="120" spans="1:44" s="52" customFormat="1" ht="12.75">
      <c r="A120" s="33"/>
      <c r="B120" s="33"/>
      <c r="C120" s="33"/>
      <c r="D120" s="80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72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</row>
    <row r="121" spans="1:44" s="52" customFormat="1" ht="12.75">
      <c r="A121" s="33"/>
      <c r="B121" s="33"/>
      <c r="C121" s="33"/>
      <c r="D121" s="80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72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</row>
    <row r="122" spans="1:44" s="52" customFormat="1" ht="12.75">
      <c r="A122" s="33"/>
      <c r="B122" s="33"/>
      <c r="C122" s="33"/>
      <c r="D122" s="80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72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</row>
    <row r="123" spans="1:44" s="52" customFormat="1" ht="12.75">
      <c r="A123" s="33"/>
      <c r="B123" s="33"/>
      <c r="C123" s="33"/>
      <c r="D123" s="80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72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</row>
    <row r="124" spans="1:44" s="52" customFormat="1" ht="12.75">
      <c r="A124" s="33"/>
      <c r="B124" s="33"/>
      <c r="C124" s="33"/>
      <c r="D124" s="80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72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</row>
    <row r="125" spans="1:44" s="52" customFormat="1" ht="12.75">
      <c r="A125" s="33"/>
      <c r="B125" s="33"/>
      <c r="C125" s="33"/>
      <c r="D125" s="80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72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</row>
    <row r="126" spans="1:44" s="52" customFormat="1" ht="12.75">
      <c r="A126" s="33"/>
      <c r="B126" s="33"/>
      <c r="C126" s="33"/>
      <c r="D126" s="80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72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</row>
    <row r="127" spans="1:44" s="49" customFormat="1" ht="12.75">
      <c r="A127" s="33"/>
      <c r="B127" s="33"/>
      <c r="C127" s="33"/>
      <c r="D127" s="80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72"/>
      <c r="R127" s="50"/>
      <c r="S127" s="50"/>
      <c r="T127" s="50"/>
      <c r="U127" s="50"/>
      <c r="V127" s="50"/>
      <c r="W127" s="50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</row>
    <row r="128" spans="1:44" s="49" customFormat="1" ht="12.75">
      <c r="A128" s="33"/>
      <c r="B128" s="33"/>
      <c r="C128" s="33"/>
      <c r="D128" s="80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72"/>
      <c r="R128" s="50"/>
      <c r="S128" s="50"/>
      <c r="T128" s="50"/>
      <c r="U128" s="50"/>
      <c r="V128" s="50"/>
      <c r="W128" s="50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</row>
    <row r="129" spans="1:44" s="49" customFormat="1" ht="12.75">
      <c r="A129" s="33"/>
      <c r="B129" s="33"/>
      <c r="C129" s="33"/>
      <c r="D129" s="80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72"/>
      <c r="R129" s="50"/>
      <c r="S129" s="50"/>
      <c r="T129" s="50"/>
      <c r="U129" s="50"/>
      <c r="V129" s="50"/>
      <c r="W129" s="50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</row>
    <row r="130" spans="1:44" s="49" customFormat="1" ht="12.75">
      <c r="A130" s="33"/>
      <c r="B130" s="33"/>
      <c r="C130" s="33"/>
      <c r="D130" s="80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72"/>
      <c r="R130" s="50"/>
      <c r="S130" s="50"/>
      <c r="T130" s="50"/>
      <c r="U130" s="50"/>
      <c r="V130" s="50"/>
      <c r="W130" s="50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</row>
    <row r="131" spans="1:44" s="49" customFormat="1" ht="12.75">
      <c r="A131" s="33"/>
      <c r="B131" s="33"/>
      <c r="C131" s="33"/>
      <c r="D131" s="80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72"/>
      <c r="R131" s="50"/>
      <c r="S131" s="50"/>
      <c r="T131" s="50"/>
      <c r="U131" s="50"/>
      <c r="V131" s="50"/>
      <c r="W131" s="50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</row>
    <row r="132" spans="1:44" s="49" customFormat="1" ht="12.75">
      <c r="A132" s="33"/>
      <c r="B132" s="33"/>
      <c r="C132" s="33"/>
      <c r="D132" s="80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72"/>
      <c r="R132" s="50"/>
      <c r="S132" s="50"/>
      <c r="T132" s="50"/>
      <c r="U132" s="50"/>
      <c r="V132" s="50"/>
      <c r="W132" s="50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</row>
    <row r="133" spans="1:44" s="49" customFormat="1" ht="12.75">
      <c r="A133" s="33"/>
      <c r="B133" s="33"/>
      <c r="C133" s="33"/>
      <c r="D133" s="80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72"/>
      <c r="R133" s="50"/>
      <c r="S133" s="50"/>
      <c r="T133" s="50"/>
      <c r="U133" s="50"/>
      <c r="V133" s="50"/>
      <c r="W133" s="50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</row>
    <row r="134" spans="1:44" s="49" customFormat="1" ht="12.75">
      <c r="A134" s="33"/>
      <c r="B134" s="33"/>
      <c r="C134" s="33"/>
      <c r="D134" s="80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72"/>
      <c r="R134" s="50"/>
      <c r="S134" s="50"/>
      <c r="T134" s="50"/>
      <c r="U134" s="50"/>
      <c r="V134" s="50"/>
      <c r="W134" s="50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</row>
    <row r="135" spans="1:44" s="49" customFormat="1" ht="12.75">
      <c r="A135" s="33"/>
      <c r="B135" s="33"/>
      <c r="C135" s="33"/>
      <c r="D135" s="80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72"/>
      <c r="R135" s="50"/>
      <c r="S135" s="50"/>
      <c r="T135" s="50"/>
      <c r="U135" s="50"/>
      <c r="V135" s="50"/>
      <c r="W135" s="50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</row>
    <row r="136" spans="1:44" s="49" customFormat="1" ht="12.75">
      <c r="A136" s="33"/>
      <c r="B136" s="33"/>
      <c r="C136" s="33"/>
      <c r="D136" s="80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72"/>
      <c r="R136" s="50"/>
      <c r="S136" s="50"/>
      <c r="T136" s="50"/>
      <c r="U136" s="50"/>
      <c r="V136" s="50"/>
      <c r="W136" s="50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</row>
    <row r="137" spans="1:44" s="49" customFormat="1" ht="12.75">
      <c r="A137" s="33"/>
      <c r="B137" s="33"/>
      <c r="C137" s="33"/>
      <c r="D137" s="80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72"/>
      <c r="R137" s="50"/>
      <c r="S137" s="50"/>
      <c r="T137" s="50"/>
      <c r="U137" s="50"/>
      <c r="V137" s="50"/>
      <c r="W137" s="50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</row>
    <row r="138" spans="1:44" s="49" customFormat="1" ht="12.75">
      <c r="A138" s="33"/>
      <c r="B138" s="33"/>
      <c r="C138" s="33"/>
      <c r="D138" s="80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72"/>
      <c r="R138" s="50"/>
      <c r="S138" s="50"/>
      <c r="T138" s="50"/>
      <c r="U138" s="50"/>
      <c r="V138" s="50"/>
      <c r="W138" s="50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</row>
    <row r="139" spans="1:44" s="49" customFormat="1" ht="12.75">
      <c r="A139" s="33"/>
      <c r="B139" s="33"/>
      <c r="C139" s="33"/>
      <c r="D139" s="80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72">
        <f t="shared" ref="Q139:Q172" si="10">+P139</f>
        <v>0</v>
      </c>
      <c r="R139" s="50"/>
      <c r="S139" s="50"/>
      <c r="T139" s="50"/>
      <c r="U139" s="50"/>
      <c r="V139" s="50"/>
      <c r="W139" s="50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</row>
    <row r="140" spans="1:44" s="49" customFormat="1" ht="12.75">
      <c r="A140" s="33"/>
      <c r="B140" s="33"/>
      <c r="C140" s="33"/>
      <c r="D140" s="80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72">
        <f t="shared" si="10"/>
        <v>0</v>
      </c>
      <c r="R140" s="50"/>
      <c r="S140" s="50"/>
      <c r="T140" s="50"/>
      <c r="U140" s="50"/>
      <c r="V140" s="50"/>
      <c r="W140" s="50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</row>
    <row r="141" spans="1:44" s="49" customFormat="1" ht="12.75">
      <c r="A141" s="33"/>
      <c r="B141" s="33"/>
      <c r="C141" s="33"/>
      <c r="D141" s="80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72">
        <f t="shared" si="10"/>
        <v>0</v>
      </c>
      <c r="R141" s="50"/>
      <c r="S141" s="50"/>
      <c r="T141" s="50"/>
      <c r="U141" s="50"/>
      <c r="V141" s="50"/>
      <c r="W141" s="50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</row>
    <row r="142" spans="1:44" s="49" customFormat="1" ht="12.75">
      <c r="A142" s="33"/>
      <c r="B142" s="33"/>
      <c r="C142" s="33"/>
      <c r="D142" s="80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72">
        <f t="shared" si="10"/>
        <v>0</v>
      </c>
      <c r="R142" s="50"/>
      <c r="S142" s="50"/>
      <c r="T142" s="50"/>
      <c r="U142" s="50"/>
      <c r="V142" s="50"/>
      <c r="W142" s="50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</row>
    <row r="143" spans="1:44" s="49" customFormat="1" ht="12.75">
      <c r="A143" s="33"/>
      <c r="B143" s="33"/>
      <c r="C143" s="33"/>
      <c r="D143" s="80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72">
        <f t="shared" si="10"/>
        <v>0</v>
      </c>
      <c r="R143" s="50"/>
      <c r="S143" s="50"/>
      <c r="T143" s="50"/>
      <c r="U143" s="50"/>
      <c r="V143" s="50"/>
      <c r="W143" s="50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</row>
    <row r="144" spans="1:44" s="49" customFormat="1" ht="12.75">
      <c r="A144" s="33"/>
      <c r="B144" s="33"/>
      <c r="C144" s="33"/>
      <c r="D144" s="80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72">
        <f t="shared" si="10"/>
        <v>0</v>
      </c>
      <c r="R144" s="50"/>
      <c r="S144" s="50"/>
      <c r="T144" s="50"/>
      <c r="U144" s="50"/>
      <c r="V144" s="50"/>
      <c r="W144" s="50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</row>
    <row r="145" spans="1:44" s="49" customFormat="1" ht="12.75">
      <c r="A145" s="33"/>
      <c r="B145" s="33"/>
      <c r="C145" s="33"/>
      <c r="D145" s="80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72">
        <f t="shared" si="10"/>
        <v>0</v>
      </c>
      <c r="R145" s="50"/>
      <c r="S145" s="50"/>
      <c r="T145" s="50"/>
      <c r="U145" s="50"/>
      <c r="V145" s="50"/>
      <c r="W145" s="50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</row>
    <row r="146" spans="1:44" s="49" customFormat="1" ht="12.75">
      <c r="A146" s="33"/>
      <c r="B146" s="33"/>
      <c r="C146" s="33"/>
      <c r="D146" s="80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72">
        <f t="shared" si="10"/>
        <v>0</v>
      </c>
      <c r="R146" s="50"/>
      <c r="S146" s="50"/>
      <c r="T146" s="50"/>
      <c r="U146" s="50"/>
      <c r="V146" s="50"/>
      <c r="W146" s="50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</row>
    <row r="147" spans="1:44" s="49" customFormat="1" ht="12.75">
      <c r="A147" s="33"/>
      <c r="B147" s="33"/>
      <c r="C147" s="33"/>
      <c r="D147" s="80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72">
        <f t="shared" si="10"/>
        <v>0</v>
      </c>
      <c r="R147" s="50"/>
      <c r="S147" s="50"/>
      <c r="T147" s="50"/>
      <c r="U147" s="50"/>
      <c r="V147" s="50"/>
      <c r="W147" s="50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</row>
    <row r="148" spans="1:44" s="49" customFormat="1" ht="12.75">
      <c r="A148" s="33"/>
      <c r="B148" s="33"/>
      <c r="C148" s="33"/>
      <c r="D148" s="80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72">
        <f t="shared" si="10"/>
        <v>0</v>
      </c>
      <c r="R148" s="50"/>
      <c r="S148" s="50"/>
      <c r="T148" s="50"/>
      <c r="U148" s="50"/>
      <c r="V148" s="50"/>
      <c r="W148" s="50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</row>
    <row r="149" spans="1:44" s="49" customFormat="1" ht="12.75">
      <c r="A149" s="33"/>
      <c r="B149" s="33"/>
      <c r="C149" s="33"/>
      <c r="D149" s="80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72">
        <f t="shared" si="10"/>
        <v>0</v>
      </c>
      <c r="R149" s="50"/>
      <c r="S149" s="50"/>
      <c r="T149" s="50"/>
      <c r="U149" s="50"/>
      <c r="V149" s="50"/>
      <c r="W149" s="50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</row>
    <row r="150" spans="1:44" s="49" customFormat="1" ht="12.75">
      <c r="A150" s="33"/>
      <c r="B150" s="33"/>
      <c r="C150" s="33"/>
      <c r="D150" s="80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72">
        <f t="shared" si="10"/>
        <v>0</v>
      </c>
      <c r="R150" s="50"/>
      <c r="S150" s="50"/>
      <c r="T150" s="50"/>
      <c r="U150" s="50"/>
      <c r="V150" s="50"/>
      <c r="W150" s="50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</row>
    <row r="151" spans="1:44" s="49" customFormat="1" ht="12.75">
      <c r="A151" s="33"/>
      <c r="B151" s="33"/>
      <c r="C151" s="33"/>
      <c r="D151" s="80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72">
        <f t="shared" si="10"/>
        <v>0</v>
      </c>
      <c r="R151" s="50"/>
      <c r="S151" s="50"/>
      <c r="T151" s="50"/>
      <c r="U151" s="50"/>
      <c r="V151" s="50"/>
      <c r="W151" s="50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</row>
    <row r="152" spans="1:44" s="49" customFormat="1" ht="12.75">
      <c r="A152" s="33"/>
      <c r="B152" s="33"/>
      <c r="C152" s="33"/>
      <c r="D152" s="80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72">
        <f t="shared" si="10"/>
        <v>0</v>
      </c>
      <c r="R152" s="50"/>
      <c r="S152" s="50"/>
      <c r="T152" s="50"/>
      <c r="U152" s="50"/>
      <c r="V152" s="50"/>
      <c r="W152" s="50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</row>
    <row r="153" spans="1:44" s="49" customFormat="1" ht="12.75">
      <c r="A153" s="33"/>
      <c r="B153" s="33"/>
      <c r="C153" s="33"/>
      <c r="D153" s="80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72">
        <f t="shared" si="10"/>
        <v>0</v>
      </c>
      <c r="R153" s="50"/>
      <c r="S153" s="50"/>
      <c r="T153" s="50"/>
      <c r="U153" s="50"/>
      <c r="V153" s="50"/>
      <c r="W153" s="50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</row>
    <row r="154" spans="1:44" s="49" customFormat="1" ht="12.75">
      <c r="A154" s="33"/>
      <c r="B154" s="33"/>
      <c r="C154" s="33"/>
      <c r="D154" s="80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72">
        <f t="shared" si="10"/>
        <v>0</v>
      </c>
      <c r="R154" s="50"/>
      <c r="S154" s="50"/>
      <c r="T154" s="50"/>
      <c r="U154" s="50"/>
      <c r="V154" s="50"/>
      <c r="W154" s="50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</row>
    <row r="155" spans="1:44" s="49" customFormat="1" ht="12.75">
      <c r="A155" s="33"/>
      <c r="B155" s="33"/>
      <c r="C155" s="33"/>
      <c r="D155" s="80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72">
        <f t="shared" si="10"/>
        <v>0</v>
      </c>
      <c r="R155" s="50"/>
      <c r="S155" s="50"/>
      <c r="T155" s="50"/>
      <c r="U155" s="50"/>
      <c r="V155" s="50"/>
      <c r="W155" s="50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</row>
    <row r="156" spans="1:44" s="49" customFormat="1" ht="12.75">
      <c r="A156" s="33"/>
      <c r="B156" s="33"/>
      <c r="C156" s="33"/>
      <c r="D156" s="80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72">
        <f t="shared" si="10"/>
        <v>0</v>
      </c>
      <c r="R156" s="50"/>
      <c r="S156" s="50"/>
      <c r="T156" s="50"/>
      <c r="U156" s="50"/>
      <c r="V156" s="50"/>
      <c r="W156" s="50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</row>
    <row r="157" spans="1:44" s="49" customFormat="1" ht="12.75">
      <c r="A157" s="33"/>
      <c r="B157" s="33"/>
      <c r="C157" s="33"/>
      <c r="D157" s="80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72">
        <f t="shared" si="10"/>
        <v>0</v>
      </c>
      <c r="R157" s="50"/>
      <c r="S157" s="50"/>
      <c r="T157" s="50"/>
      <c r="U157" s="50"/>
      <c r="V157" s="50"/>
      <c r="W157" s="50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</row>
    <row r="158" spans="1:44" s="49" customFormat="1" ht="12.75">
      <c r="A158" s="33"/>
      <c r="B158" s="33"/>
      <c r="C158" s="33"/>
      <c r="D158" s="80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72">
        <f t="shared" si="10"/>
        <v>0</v>
      </c>
      <c r="R158" s="50"/>
      <c r="S158" s="50"/>
      <c r="T158" s="50"/>
      <c r="U158" s="50"/>
      <c r="V158" s="50"/>
      <c r="W158" s="50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</row>
    <row r="159" spans="1:44" s="49" customFormat="1" ht="12.75">
      <c r="A159" s="33"/>
      <c r="B159" s="33"/>
      <c r="C159" s="33"/>
      <c r="D159" s="80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72">
        <f t="shared" si="10"/>
        <v>0</v>
      </c>
      <c r="R159" s="50"/>
      <c r="S159" s="50"/>
      <c r="T159" s="50"/>
      <c r="U159" s="50"/>
      <c r="V159" s="50"/>
      <c r="W159" s="50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</row>
    <row r="160" spans="1:44" s="49" customFormat="1" ht="12.75">
      <c r="A160" s="33"/>
      <c r="B160" s="33"/>
      <c r="C160" s="33"/>
      <c r="D160" s="80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72">
        <f t="shared" si="10"/>
        <v>0</v>
      </c>
      <c r="R160" s="50"/>
      <c r="S160" s="50"/>
      <c r="T160" s="50"/>
      <c r="U160" s="50"/>
      <c r="V160" s="50"/>
      <c r="W160" s="50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</row>
    <row r="161" spans="1:44" s="49" customFormat="1" ht="12.75">
      <c r="A161" s="33"/>
      <c r="B161" s="33"/>
      <c r="C161" s="33"/>
      <c r="D161" s="80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72">
        <f t="shared" si="10"/>
        <v>0</v>
      </c>
      <c r="R161" s="50"/>
      <c r="S161" s="50"/>
      <c r="T161" s="50"/>
      <c r="U161" s="50"/>
      <c r="V161" s="50"/>
      <c r="W161" s="50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</row>
    <row r="162" spans="1:44" s="49" customFormat="1" ht="12.75">
      <c r="A162" s="33"/>
      <c r="B162" s="33"/>
      <c r="C162" s="33"/>
      <c r="D162" s="80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72">
        <f t="shared" si="10"/>
        <v>0</v>
      </c>
      <c r="R162" s="50"/>
      <c r="S162" s="50"/>
      <c r="T162" s="50"/>
      <c r="U162" s="50"/>
      <c r="V162" s="50"/>
      <c r="W162" s="50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</row>
    <row r="163" spans="1:44" s="49" customFormat="1" ht="12.75">
      <c r="A163" s="33"/>
      <c r="B163" s="33"/>
      <c r="C163" s="33"/>
      <c r="D163" s="80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72">
        <f t="shared" si="10"/>
        <v>0</v>
      </c>
      <c r="R163" s="50"/>
      <c r="S163" s="50"/>
      <c r="T163" s="50"/>
      <c r="U163" s="50"/>
      <c r="V163" s="50"/>
      <c r="W163" s="50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</row>
    <row r="164" spans="1:44" s="49" customFormat="1" ht="12.75">
      <c r="A164" s="33"/>
      <c r="B164" s="33"/>
      <c r="C164" s="33"/>
      <c r="D164" s="80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72">
        <f t="shared" si="10"/>
        <v>0</v>
      </c>
      <c r="R164" s="50"/>
      <c r="S164" s="50"/>
      <c r="T164" s="50"/>
      <c r="U164" s="50"/>
      <c r="V164" s="50"/>
      <c r="W164" s="50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</row>
    <row r="165" spans="1:44" s="49" customFormat="1" ht="12.75">
      <c r="A165" s="33"/>
      <c r="B165" s="33"/>
      <c r="C165" s="33"/>
      <c r="D165" s="80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72">
        <f t="shared" si="10"/>
        <v>0</v>
      </c>
      <c r="R165" s="50"/>
      <c r="S165" s="50"/>
      <c r="T165" s="50"/>
      <c r="U165" s="50"/>
      <c r="V165" s="50"/>
      <c r="W165" s="50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</row>
    <row r="166" spans="1:44" s="49" customFormat="1" ht="12.75">
      <c r="A166" s="33"/>
      <c r="B166" s="33"/>
      <c r="C166" s="33"/>
      <c r="D166" s="80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72">
        <f t="shared" si="10"/>
        <v>0</v>
      </c>
      <c r="R166" s="50"/>
      <c r="S166" s="50"/>
      <c r="T166" s="50"/>
      <c r="U166" s="50"/>
      <c r="V166" s="50"/>
      <c r="W166" s="50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</row>
    <row r="167" spans="1:44" s="49" customFormat="1" ht="12.75">
      <c r="A167" s="33"/>
      <c r="B167" s="33"/>
      <c r="C167" s="33"/>
      <c r="D167" s="80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72">
        <f t="shared" si="10"/>
        <v>0</v>
      </c>
      <c r="R167" s="50"/>
      <c r="S167" s="50"/>
      <c r="T167" s="50"/>
      <c r="U167" s="50"/>
      <c r="V167" s="50"/>
      <c r="W167" s="50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</row>
    <row r="168" spans="1:44" s="49" customFormat="1" ht="12.75">
      <c r="A168" s="33"/>
      <c r="B168" s="33"/>
      <c r="C168" s="33"/>
      <c r="D168" s="80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72">
        <f t="shared" si="10"/>
        <v>0</v>
      </c>
      <c r="R168" s="50"/>
      <c r="S168" s="50"/>
      <c r="T168" s="50"/>
      <c r="U168" s="50"/>
      <c r="V168" s="50"/>
      <c r="W168" s="50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</row>
    <row r="169" spans="1:44" s="49" customFormat="1" ht="12.75">
      <c r="A169" s="33"/>
      <c r="B169" s="33"/>
      <c r="C169" s="33"/>
      <c r="D169" s="80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72">
        <f t="shared" si="10"/>
        <v>0</v>
      </c>
      <c r="R169" s="50"/>
      <c r="S169" s="50"/>
      <c r="T169" s="50"/>
      <c r="U169" s="50"/>
      <c r="V169" s="50"/>
      <c r="W169" s="50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</row>
    <row r="170" spans="1:44" s="49" customFormat="1" ht="12.75">
      <c r="A170" s="33"/>
      <c r="B170" s="33"/>
      <c r="C170" s="33"/>
      <c r="D170" s="80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72">
        <f t="shared" si="10"/>
        <v>0</v>
      </c>
      <c r="R170" s="50"/>
      <c r="S170" s="50"/>
      <c r="T170" s="50"/>
      <c r="U170" s="50"/>
      <c r="V170" s="50"/>
      <c r="W170" s="50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</row>
    <row r="171" spans="1:44" s="49" customFormat="1" ht="12.75">
      <c r="A171" s="33"/>
      <c r="B171" s="33"/>
      <c r="C171" s="33"/>
      <c r="D171" s="80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72">
        <f t="shared" si="10"/>
        <v>0</v>
      </c>
      <c r="R171" s="50"/>
      <c r="S171" s="50"/>
      <c r="T171" s="50"/>
      <c r="U171" s="50"/>
      <c r="V171" s="50"/>
      <c r="W171" s="50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</row>
    <row r="172" spans="1:44" s="49" customFormat="1" ht="12.75">
      <c r="A172" s="33"/>
      <c r="B172" s="33"/>
      <c r="C172" s="33"/>
      <c r="D172" s="80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72">
        <f t="shared" si="10"/>
        <v>0</v>
      </c>
      <c r="R172" s="50"/>
      <c r="S172" s="50"/>
      <c r="T172" s="50"/>
      <c r="U172" s="50"/>
      <c r="V172" s="50"/>
      <c r="W172" s="50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</row>
    <row r="173" spans="1:44" s="49" customFormat="1" ht="12.75">
      <c r="A173" s="33"/>
      <c r="B173" s="33"/>
      <c r="C173" s="33"/>
      <c r="D173" s="80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72">
        <f t="shared" ref="Q173:Q196" si="11">+P173</f>
        <v>0</v>
      </c>
      <c r="R173" s="50"/>
      <c r="S173" s="50"/>
      <c r="T173" s="50"/>
      <c r="U173" s="50"/>
      <c r="V173" s="50"/>
      <c r="W173" s="50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</row>
    <row r="174" spans="1:44" s="49" customFormat="1" ht="12.75">
      <c r="A174" s="33"/>
      <c r="B174" s="33"/>
      <c r="C174" s="33"/>
      <c r="D174" s="80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72">
        <f t="shared" si="11"/>
        <v>0</v>
      </c>
      <c r="R174" s="50"/>
      <c r="S174" s="50"/>
      <c r="T174" s="50"/>
      <c r="U174" s="50"/>
      <c r="V174" s="50"/>
      <c r="W174" s="50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</row>
    <row r="175" spans="1:44" s="49" customFormat="1" ht="12.75">
      <c r="A175" s="33"/>
      <c r="B175" s="33"/>
      <c r="C175" s="33"/>
      <c r="D175" s="80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72">
        <f t="shared" si="11"/>
        <v>0</v>
      </c>
      <c r="R175" s="50"/>
      <c r="S175" s="50"/>
      <c r="T175" s="50"/>
      <c r="U175" s="50"/>
      <c r="V175" s="50"/>
      <c r="W175" s="50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</row>
    <row r="176" spans="1:44" s="49" customFormat="1" ht="12.75">
      <c r="A176" s="33"/>
      <c r="B176" s="33"/>
      <c r="C176" s="33"/>
      <c r="D176" s="80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72">
        <f t="shared" si="11"/>
        <v>0</v>
      </c>
      <c r="R176" s="50"/>
      <c r="S176" s="50"/>
      <c r="T176" s="50"/>
      <c r="U176" s="50"/>
      <c r="V176" s="50"/>
      <c r="W176" s="50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</row>
    <row r="177" spans="1:44" s="49" customFormat="1" ht="12.75">
      <c r="A177" s="33"/>
      <c r="B177" s="33"/>
      <c r="C177" s="33"/>
      <c r="D177" s="80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72">
        <f t="shared" si="11"/>
        <v>0</v>
      </c>
      <c r="R177" s="50"/>
      <c r="S177" s="50"/>
      <c r="T177" s="50"/>
      <c r="U177" s="50"/>
      <c r="V177" s="50"/>
      <c r="W177" s="50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</row>
    <row r="178" spans="1:44" s="49" customFormat="1" ht="12.75">
      <c r="A178" s="33"/>
      <c r="B178" s="33"/>
      <c r="C178" s="33"/>
      <c r="D178" s="80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72">
        <f t="shared" si="11"/>
        <v>0</v>
      </c>
      <c r="R178" s="50"/>
      <c r="S178" s="50"/>
      <c r="T178" s="50"/>
      <c r="U178" s="50"/>
      <c r="V178" s="50"/>
      <c r="W178" s="50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</row>
    <row r="179" spans="1:44" s="49" customFormat="1" ht="12.75">
      <c r="A179" s="33"/>
      <c r="B179" s="33"/>
      <c r="C179" s="33"/>
      <c r="D179" s="80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72">
        <f t="shared" si="11"/>
        <v>0</v>
      </c>
      <c r="R179" s="50"/>
      <c r="S179" s="50"/>
      <c r="T179" s="50"/>
      <c r="U179" s="50"/>
      <c r="V179" s="50"/>
      <c r="W179" s="50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</row>
    <row r="180" spans="1:44" s="49" customFormat="1" ht="12.75">
      <c r="A180" s="33"/>
      <c r="B180" s="33"/>
      <c r="C180" s="33"/>
      <c r="D180" s="80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72">
        <f t="shared" si="11"/>
        <v>0</v>
      </c>
      <c r="R180" s="50"/>
      <c r="S180" s="50"/>
      <c r="T180" s="50"/>
      <c r="U180" s="50"/>
      <c r="V180" s="50"/>
      <c r="W180" s="50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</row>
    <row r="181" spans="1:44" s="49" customFormat="1" ht="12.75">
      <c r="A181" s="33"/>
      <c r="B181" s="33"/>
      <c r="C181" s="33"/>
      <c r="D181" s="80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72">
        <f t="shared" si="11"/>
        <v>0</v>
      </c>
      <c r="R181" s="50"/>
      <c r="S181" s="50"/>
      <c r="T181" s="50"/>
      <c r="U181" s="50"/>
      <c r="V181" s="50"/>
      <c r="W181" s="50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</row>
    <row r="182" spans="1:44" s="49" customFormat="1" ht="12.75">
      <c r="A182" s="33"/>
      <c r="B182" s="33"/>
      <c r="C182" s="33"/>
      <c r="D182" s="80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72">
        <f t="shared" si="11"/>
        <v>0</v>
      </c>
      <c r="R182" s="50"/>
      <c r="S182" s="50"/>
      <c r="T182" s="50"/>
      <c r="U182" s="50"/>
      <c r="V182" s="50"/>
      <c r="W182" s="50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</row>
    <row r="183" spans="1:44" s="49" customFormat="1" ht="12.75">
      <c r="A183" s="33"/>
      <c r="B183" s="33"/>
      <c r="C183" s="33"/>
      <c r="D183" s="80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72">
        <f t="shared" si="11"/>
        <v>0</v>
      </c>
      <c r="R183" s="50"/>
      <c r="S183" s="50"/>
      <c r="T183" s="50"/>
      <c r="U183" s="50"/>
      <c r="V183" s="50"/>
      <c r="W183" s="50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</row>
    <row r="184" spans="1:44" s="49" customFormat="1" ht="12.75">
      <c r="A184" s="33"/>
      <c r="B184" s="33"/>
      <c r="C184" s="33"/>
      <c r="D184" s="80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72">
        <f t="shared" si="11"/>
        <v>0</v>
      </c>
      <c r="R184" s="50"/>
      <c r="S184" s="50"/>
      <c r="T184" s="50"/>
      <c r="U184" s="50"/>
      <c r="V184" s="50"/>
      <c r="W184" s="50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</row>
    <row r="185" spans="1:44" s="49" customFormat="1" ht="12.75">
      <c r="A185" s="33"/>
      <c r="B185" s="33"/>
      <c r="C185" s="33"/>
      <c r="D185" s="80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72">
        <f t="shared" si="11"/>
        <v>0</v>
      </c>
      <c r="R185" s="50"/>
      <c r="S185" s="50"/>
      <c r="T185" s="50"/>
      <c r="U185" s="50"/>
      <c r="V185" s="50"/>
      <c r="W185" s="50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</row>
    <row r="186" spans="1:44" s="49" customFormat="1" ht="12.75">
      <c r="A186" s="33"/>
      <c r="B186" s="33"/>
      <c r="C186" s="33"/>
      <c r="D186" s="80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72">
        <f t="shared" si="11"/>
        <v>0</v>
      </c>
      <c r="R186" s="50"/>
      <c r="S186" s="50"/>
      <c r="T186" s="50"/>
      <c r="U186" s="50"/>
      <c r="V186" s="50"/>
      <c r="W186" s="50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</row>
    <row r="187" spans="1:44" s="49" customFormat="1" ht="12.75">
      <c r="A187" s="33"/>
      <c r="B187" s="33"/>
      <c r="C187" s="33"/>
      <c r="D187" s="80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72">
        <f t="shared" si="11"/>
        <v>0</v>
      </c>
      <c r="R187" s="50"/>
      <c r="S187" s="50"/>
      <c r="T187" s="50"/>
      <c r="U187" s="50"/>
      <c r="V187" s="50"/>
      <c r="W187" s="50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</row>
    <row r="188" spans="1:44" s="49" customFormat="1" ht="12.75">
      <c r="A188" s="33"/>
      <c r="B188" s="33"/>
      <c r="C188" s="33"/>
      <c r="D188" s="80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72">
        <f t="shared" si="11"/>
        <v>0</v>
      </c>
      <c r="R188" s="50"/>
      <c r="S188" s="50"/>
      <c r="T188" s="50"/>
      <c r="U188" s="50"/>
      <c r="V188" s="50"/>
      <c r="W188" s="50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</row>
    <row r="189" spans="1:44" s="49" customFormat="1" ht="12.75">
      <c r="A189" s="33"/>
      <c r="B189" s="33"/>
      <c r="C189" s="33"/>
      <c r="D189" s="80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72">
        <f t="shared" si="11"/>
        <v>0</v>
      </c>
      <c r="R189" s="50"/>
      <c r="S189" s="50"/>
      <c r="T189" s="50"/>
      <c r="U189" s="50"/>
      <c r="V189" s="50"/>
      <c r="W189" s="50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</row>
    <row r="190" spans="1:44" s="49" customFormat="1" ht="12.75">
      <c r="A190" s="33"/>
      <c r="B190" s="33"/>
      <c r="C190" s="33"/>
      <c r="D190" s="80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72">
        <f t="shared" si="11"/>
        <v>0</v>
      </c>
      <c r="R190" s="50"/>
      <c r="S190" s="50"/>
      <c r="T190" s="50"/>
      <c r="U190" s="50"/>
      <c r="V190" s="50"/>
      <c r="W190" s="50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</row>
    <row r="191" spans="1:44" s="49" customFormat="1" ht="12.75">
      <c r="A191" s="33"/>
      <c r="B191" s="33"/>
      <c r="C191" s="33"/>
      <c r="D191" s="80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72">
        <f t="shared" si="11"/>
        <v>0</v>
      </c>
      <c r="R191" s="50"/>
      <c r="S191" s="50"/>
      <c r="T191" s="50"/>
      <c r="U191" s="50"/>
      <c r="V191" s="50"/>
      <c r="W191" s="50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</row>
    <row r="192" spans="1:44" s="49" customFormat="1" ht="12.75">
      <c r="A192" s="33"/>
      <c r="B192" s="33"/>
      <c r="C192" s="33"/>
      <c r="D192" s="80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72">
        <f t="shared" si="11"/>
        <v>0</v>
      </c>
      <c r="R192" s="50"/>
      <c r="S192" s="50"/>
      <c r="T192" s="50"/>
      <c r="U192" s="50"/>
      <c r="V192" s="50"/>
      <c r="W192" s="50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</row>
    <row r="193" spans="1:44" s="49" customFormat="1" ht="12.75">
      <c r="A193" s="33"/>
      <c r="B193" s="33"/>
      <c r="C193" s="33"/>
      <c r="D193" s="80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72">
        <f t="shared" si="11"/>
        <v>0</v>
      </c>
      <c r="R193" s="50"/>
      <c r="S193" s="50"/>
      <c r="T193" s="50"/>
      <c r="U193" s="50"/>
      <c r="V193" s="50"/>
      <c r="W193" s="50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</row>
    <row r="194" spans="1:44" s="49" customFormat="1" ht="12.75">
      <c r="A194" s="33"/>
      <c r="B194" s="33"/>
      <c r="C194" s="33"/>
      <c r="D194" s="80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72">
        <f t="shared" si="11"/>
        <v>0</v>
      </c>
      <c r="R194" s="50"/>
      <c r="S194" s="50"/>
      <c r="T194" s="50"/>
      <c r="U194" s="50"/>
      <c r="V194" s="50"/>
      <c r="W194" s="50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</row>
    <row r="195" spans="1:44" s="49" customFormat="1" ht="12.75">
      <c r="A195" s="33"/>
      <c r="B195" s="33"/>
      <c r="C195" s="33"/>
      <c r="D195" s="80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72">
        <f t="shared" si="11"/>
        <v>0</v>
      </c>
      <c r="R195" s="50"/>
      <c r="S195" s="50"/>
      <c r="T195" s="50"/>
      <c r="U195" s="50"/>
      <c r="V195" s="50"/>
      <c r="W195" s="50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</row>
    <row r="196" spans="1:44" s="49" customFormat="1" ht="12.75">
      <c r="A196" s="33"/>
      <c r="B196" s="33"/>
      <c r="C196" s="33"/>
      <c r="D196" s="80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72">
        <f t="shared" si="11"/>
        <v>0</v>
      </c>
      <c r="R196" s="50"/>
      <c r="S196" s="50"/>
      <c r="T196" s="50"/>
      <c r="U196" s="50"/>
      <c r="V196" s="50"/>
      <c r="W196" s="50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</row>
    <row r="197" spans="1:44" s="49" customFormat="1" ht="12.75">
      <c r="A197" s="33"/>
      <c r="B197" s="33"/>
      <c r="C197" s="33"/>
      <c r="D197" s="80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72">
        <f t="shared" ref="Q197:Q260" si="12">+P197</f>
        <v>0</v>
      </c>
      <c r="R197" s="50"/>
      <c r="S197" s="50"/>
      <c r="T197" s="50"/>
      <c r="U197" s="50"/>
      <c r="V197" s="50"/>
      <c r="W197" s="50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</row>
    <row r="198" spans="1:44" s="49" customFormat="1" ht="12.75">
      <c r="A198" s="33"/>
      <c r="B198" s="33"/>
      <c r="C198" s="33"/>
      <c r="D198" s="80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72">
        <f t="shared" si="12"/>
        <v>0</v>
      </c>
      <c r="R198" s="50"/>
      <c r="S198" s="50"/>
      <c r="T198" s="50"/>
      <c r="U198" s="50"/>
      <c r="V198" s="50"/>
      <c r="W198" s="50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</row>
    <row r="199" spans="1:44" s="49" customFormat="1" ht="12.75">
      <c r="A199" s="33"/>
      <c r="B199" s="33"/>
      <c r="C199" s="33"/>
      <c r="D199" s="80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72">
        <f t="shared" si="12"/>
        <v>0</v>
      </c>
      <c r="R199" s="50"/>
      <c r="S199" s="50"/>
      <c r="T199" s="50"/>
      <c r="U199" s="50"/>
      <c r="V199" s="50"/>
      <c r="W199" s="50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</row>
    <row r="200" spans="1:44" s="49" customFormat="1" ht="12.75">
      <c r="A200" s="33"/>
      <c r="B200" s="33"/>
      <c r="C200" s="33"/>
      <c r="D200" s="80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72">
        <f t="shared" si="12"/>
        <v>0</v>
      </c>
      <c r="R200" s="50"/>
      <c r="S200" s="50"/>
      <c r="T200" s="50"/>
      <c r="U200" s="50"/>
      <c r="V200" s="50"/>
      <c r="W200" s="50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</row>
    <row r="201" spans="1:44" s="49" customFormat="1" ht="12.75">
      <c r="A201" s="33"/>
      <c r="B201" s="33"/>
      <c r="C201" s="33"/>
      <c r="D201" s="80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72">
        <f t="shared" si="12"/>
        <v>0</v>
      </c>
      <c r="R201" s="50"/>
      <c r="S201" s="50"/>
      <c r="T201" s="50"/>
      <c r="U201" s="50"/>
      <c r="V201" s="50"/>
      <c r="W201" s="50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</row>
    <row r="202" spans="1:44" s="49" customFormat="1" ht="12.75">
      <c r="A202" s="33"/>
      <c r="B202" s="33"/>
      <c r="C202" s="33"/>
      <c r="D202" s="80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72">
        <f t="shared" si="12"/>
        <v>0</v>
      </c>
      <c r="R202" s="50"/>
      <c r="S202" s="50"/>
      <c r="T202" s="50"/>
      <c r="U202" s="50"/>
      <c r="V202" s="50"/>
      <c r="W202" s="50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</row>
    <row r="203" spans="1:44" s="49" customFormat="1" ht="12.75">
      <c r="A203" s="33"/>
      <c r="B203" s="33"/>
      <c r="C203" s="33"/>
      <c r="D203" s="80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72">
        <f t="shared" si="12"/>
        <v>0</v>
      </c>
      <c r="R203" s="50"/>
      <c r="S203" s="50"/>
      <c r="T203" s="50"/>
      <c r="U203" s="50"/>
      <c r="V203" s="50"/>
      <c r="W203" s="50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</row>
    <row r="204" spans="1:44" s="49" customFormat="1" ht="12.75">
      <c r="A204" s="33"/>
      <c r="B204" s="33"/>
      <c r="C204" s="33"/>
      <c r="D204" s="80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72">
        <f t="shared" si="12"/>
        <v>0</v>
      </c>
      <c r="R204" s="50"/>
      <c r="S204" s="50"/>
      <c r="T204" s="50"/>
      <c r="U204" s="50"/>
      <c r="V204" s="50"/>
      <c r="W204" s="50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</row>
    <row r="205" spans="1:44" s="49" customFormat="1" ht="12.75">
      <c r="A205" s="33"/>
      <c r="B205" s="33"/>
      <c r="C205" s="33"/>
      <c r="D205" s="80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72">
        <f t="shared" si="12"/>
        <v>0</v>
      </c>
      <c r="R205" s="50"/>
      <c r="S205" s="50"/>
      <c r="T205" s="50"/>
      <c r="U205" s="50"/>
      <c r="V205" s="50"/>
      <c r="W205" s="50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</row>
    <row r="206" spans="1:44" s="49" customFormat="1" ht="12.75">
      <c r="A206" s="33"/>
      <c r="B206" s="33"/>
      <c r="C206" s="33"/>
      <c r="D206" s="80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72">
        <f t="shared" si="12"/>
        <v>0</v>
      </c>
      <c r="R206" s="50"/>
      <c r="S206" s="50"/>
      <c r="T206" s="50"/>
      <c r="U206" s="50"/>
      <c r="V206" s="50"/>
      <c r="W206" s="50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</row>
    <row r="207" spans="1:44" s="49" customFormat="1" ht="12.75">
      <c r="A207" s="33"/>
      <c r="B207" s="33"/>
      <c r="C207" s="33"/>
      <c r="D207" s="80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72">
        <f t="shared" si="12"/>
        <v>0</v>
      </c>
      <c r="R207" s="50"/>
      <c r="S207" s="50"/>
      <c r="T207" s="50"/>
      <c r="U207" s="50"/>
      <c r="V207" s="50"/>
      <c r="W207" s="50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</row>
    <row r="208" spans="1:44" s="49" customFormat="1" ht="12.75">
      <c r="A208" s="33"/>
      <c r="B208" s="33"/>
      <c r="C208" s="33"/>
      <c r="D208" s="80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72">
        <f t="shared" si="12"/>
        <v>0</v>
      </c>
      <c r="R208" s="50"/>
      <c r="S208" s="50"/>
      <c r="T208" s="50"/>
      <c r="U208" s="50"/>
      <c r="V208" s="50"/>
      <c r="W208" s="50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</row>
    <row r="209" spans="1:44" s="49" customFormat="1" ht="12.75">
      <c r="A209" s="33"/>
      <c r="B209" s="33"/>
      <c r="C209" s="33"/>
      <c r="D209" s="80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72">
        <f t="shared" si="12"/>
        <v>0</v>
      </c>
      <c r="R209" s="50"/>
      <c r="S209" s="50"/>
      <c r="T209" s="50"/>
      <c r="U209" s="50"/>
      <c r="V209" s="50"/>
      <c r="W209" s="50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</row>
    <row r="210" spans="1:44" s="49" customFormat="1" ht="12.75">
      <c r="A210" s="33"/>
      <c r="B210" s="33"/>
      <c r="C210" s="33"/>
      <c r="D210" s="80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72">
        <f t="shared" si="12"/>
        <v>0</v>
      </c>
      <c r="R210" s="50"/>
      <c r="S210" s="50"/>
      <c r="T210" s="50"/>
      <c r="U210" s="50"/>
      <c r="V210" s="50"/>
      <c r="W210" s="50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</row>
    <row r="211" spans="1:44" s="49" customFormat="1" ht="12.75">
      <c r="A211" s="33"/>
      <c r="B211" s="33"/>
      <c r="C211" s="33"/>
      <c r="D211" s="80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72">
        <f t="shared" si="12"/>
        <v>0</v>
      </c>
      <c r="R211" s="50"/>
      <c r="S211" s="50"/>
      <c r="T211" s="50"/>
      <c r="U211" s="50"/>
      <c r="V211" s="50"/>
      <c r="W211" s="50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</row>
    <row r="212" spans="1:44" s="49" customFormat="1" ht="12.75">
      <c r="A212" s="33"/>
      <c r="B212" s="33"/>
      <c r="C212" s="33"/>
      <c r="D212" s="80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72">
        <f t="shared" si="12"/>
        <v>0</v>
      </c>
      <c r="R212" s="50"/>
      <c r="S212" s="50"/>
      <c r="T212" s="50"/>
      <c r="U212" s="50"/>
      <c r="V212" s="50"/>
      <c r="W212" s="50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</row>
    <row r="213" spans="1:44" s="49" customFormat="1" ht="12.75">
      <c r="A213" s="33"/>
      <c r="B213" s="33"/>
      <c r="C213" s="33"/>
      <c r="D213" s="80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72">
        <f t="shared" si="12"/>
        <v>0</v>
      </c>
      <c r="R213" s="50"/>
      <c r="S213" s="50"/>
      <c r="T213" s="50"/>
      <c r="U213" s="50"/>
      <c r="V213" s="50"/>
      <c r="W213" s="50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</row>
    <row r="214" spans="1:44" s="49" customFormat="1" ht="12.75">
      <c r="A214" s="33"/>
      <c r="B214" s="33"/>
      <c r="C214" s="33"/>
      <c r="D214" s="80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72">
        <f t="shared" si="12"/>
        <v>0</v>
      </c>
      <c r="R214" s="50"/>
      <c r="S214" s="50"/>
      <c r="T214" s="50"/>
      <c r="U214" s="50"/>
      <c r="V214" s="50"/>
      <c r="W214" s="50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</row>
    <row r="215" spans="1:44" s="49" customFormat="1" ht="12.75">
      <c r="A215" s="33"/>
      <c r="B215" s="33"/>
      <c r="C215" s="33"/>
      <c r="D215" s="80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72">
        <f t="shared" si="12"/>
        <v>0</v>
      </c>
      <c r="R215" s="50"/>
      <c r="S215" s="50"/>
      <c r="T215" s="50"/>
      <c r="U215" s="50"/>
      <c r="V215" s="50"/>
      <c r="W215" s="50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</row>
    <row r="216" spans="1:44" s="49" customFormat="1" ht="12.75">
      <c r="A216" s="33"/>
      <c r="B216" s="33"/>
      <c r="C216" s="33"/>
      <c r="D216" s="80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72">
        <f t="shared" si="12"/>
        <v>0</v>
      </c>
      <c r="R216" s="50"/>
      <c r="S216" s="50"/>
      <c r="T216" s="50"/>
      <c r="U216" s="50"/>
      <c r="V216" s="50"/>
      <c r="W216" s="50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</row>
    <row r="217" spans="1:44" s="49" customFormat="1" ht="12.75">
      <c r="A217" s="33"/>
      <c r="B217" s="33"/>
      <c r="C217" s="33"/>
      <c r="D217" s="80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72">
        <f t="shared" si="12"/>
        <v>0</v>
      </c>
      <c r="R217" s="50"/>
      <c r="S217" s="50"/>
      <c r="T217" s="50"/>
      <c r="U217" s="50"/>
      <c r="V217" s="50"/>
      <c r="W217" s="50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</row>
    <row r="218" spans="1:44" s="49" customFormat="1" ht="12.75">
      <c r="A218" s="33"/>
      <c r="B218" s="33"/>
      <c r="C218" s="33"/>
      <c r="D218" s="80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72">
        <f t="shared" si="12"/>
        <v>0</v>
      </c>
      <c r="R218" s="50"/>
      <c r="S218" s="50"/>
      <c r="T218" s="50"/>
      <c r="U218" s="50"/>
      <c r="V218" s="50"/>
      <c r="W218" s="50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</row>
    <row r="219" spans="1:44" ht="12.75">
      <c r="Q219" s="72">
        <f t="shared" si="12"/>
        <v>0</v>
      </c>
      <c r="R219" s="50"/>
    </row>
    <row r="220" spans="1:44" ht="12.75">
      <c r="Q220" s="72">
        <f t="shared" si="12"/>
        <v>0</v>
      </c>
      <c r="R220" s="50"/>
    </row>
    <row r="221" spans="1:44" ht="12.75">
      <c r="Q221" s="72">
        <f t="shared" si="12"/>
        <v>0</v>
      </c>
      <c r="R221" s="50"/>
    </row>
    <row r="222" spans="1:44" ht="12.75">
      <c r="Q222" s="72">
        <f t="shared" si="12"/>
        <v>0</v>
      </c>
      <c r="R222" s="50"/>
    </row>
    <row r="223" spans="1:44" ht="12.75">
      <c r="Q223" s="72">
        <f t="shared" si="12"/>
        <v>0</v>
      </c>
      <c r="R223" s="50"/>
    </row>
    <row r="224" spans="1:44" ht="12.75">
      <c r="Q224" s="72">
        <f t="shared" si="12"/>
        <v>0</v>
      </c>
      <c r="R224" s="50"/>
    </row>
    <row r="225" spans="17:18" ht="12.75">
      <c r="Q225" s="72">
        <f t="shared" si="12"/>
        <v>0</v>
      </c>
      <c r="R225" s="50"/>
    </row>
    <row r="226" spans="17:18" ht="12.75">
      <c r="Q226" s="72">
        <f t="shared" si="12"/>
        <v>0</v>
      </c>
      <c r="R226" s="50"/>
    </row>
    <row r="227" spans="17:18" ht="12.75">
      <c r="Q227" s="72">
        <f t="shared" si="12"/>
        <v>0</v>
      </c>
      <c r="R227" s="50"/>
    </row>
    <row r="228" spans="17:18" ht="12.75">
      <c r="Q228" s="72">
        <f t="shared" si="12"/>
        <v>0</v>
      </c>
      <c r="R228" s="50"/>
    </row>
    <row r="229" spans="17:18" ht="12.75">
      <c r="Q229" s="72">
        <f t="shared" si="12"/>
        <v>0</v>
      </c>
      <c r="R229" s="50"/>
    </row>
    <row r="230" spans="17:18" ht="12.75">
      <c r="Q230" s="72">
        <f t="shared" si="12"/>
        <v>0</v>
      </c>
      <c r="R230" s="50"/>
    </row>
    <row r="231" spans="17:18" ht="12.75">
      <c r="Q231" s="72">
        <f t="shared" si="12"/>
        <v>0</v>
      </c>
      <c r="R231" s="50"/>
    </row>
    <row r="232" spans="17:18" ht="12.75">
      <c r="Q232" s="72">
        <f t="shared" si="12"/>
        <v>0</v>
      </c>
      <c r="R232" s="50"/>
    </row>
    <row r="233" spans="17:18" ht="12.75">
      <c r="Q233" s="72">
        <f t="shared" si="12"/>
        <v>0</v>
      </c>
      <c r="R233" s="50"/>
    </row>
    <row r="234" spans="17:18" ht="12.75">
      <c r="Q234" s="72">
        <f t="shared" si="12"/>
        <v>0</v>
      </c>
      <c r="R234" s="50"/>
    </row>
    <row r="235" spans="17:18" ht="12.75">
      <c r="Q235" s="72">
        <f t="shared" si="12"/>
        <v>0</v>
      </c>
      <c r="R235" s="50"/>
    </row>
    <row r="236" spans="17:18" ht="12.75">
      <c r="Q236" s="72">
        <f t="shared" si="12"/>
        <v>0</v>
      </c>
      <c r="R236" s="50"/>
    </row>
    <row r="237" spans="17:18" ht="12.75">
      <c r="Q237" s="72">
        <f t="shared" si="12"/>
        <v>0</v>
      </c>
      <c r="R237" s="50"/>
    </row>
    <row r="238" spans="17:18" ht="12.75">
      <c r="Q238" s="72">
        <f t="shared" si="12"/>
        <v>0</v>
      </c>
      <c r="R238" s="50"/>
    </row>
    <row r="239" spans="17:18" ht="12.75">
      <c r="Q239" s="72">
        <f t="shared" si="12"/>
        <v>0</v>
      </c>
      <c r="R239" s="50"/>
    </row>
    <row r="240" spans="17:18" ht="12.75">
      <c r="Q240" s="72">
        <f t="shared" si="12"/>
        <v>0</v>
      </c>
      <c r="R240" s="50"/>
    </row>
    <row r="241" spans="17:18" ht="12.75">
      <c r="Q241" s="72">
        <f t="shared" si="12"/>
        <v>0</v>
      </c>
      <c r="R241" s="50"/>
    </row>
    <row r="242" spans="17:18" ht="12.75">
      <c r="Q242" s="72">
        <f t="shared" si="12"/>
        <v>0</v>
      </c>
      <c r="R242" s="50"/>
    </row>
    <row r="243" spans="17:18" ht="12.75">
      <c r="Q243" s="72">
        <f t="shared" si="12"/>
        <v>0</v>
      </c>
      <c r="R243" s="50"/>
    </row>
    <row r="244" spans="17:18" ht="12.75">
      <c r="Q244" s="72">
        <f t="shared" si="12"/>
        <v>0</v>
      </c>
      <c r="R244" s="50"/>
    </row>
    <row r="245" spans="17:18" ht="12.75">
      <c r="Q245" s="72">
        <f t="shared" si="12"/>
        <v>0</v>
      </c>
      <c r="R245" s="50"/>
    </row>
    <row r="246" spans="17:18" ht="12.75">
      <c r="Q246" s="72">
        <f t="shared" si="12"/>
        <v>0</v>
      </c>
      <c r="R246" s="50"/>
    </row>
    <row r="247" spans="17:18" ht="12.75">
      <c r="Q247" s="72">
        <f t="shared" si="12"/>
        <v>0</v>
      </c>
      <c r="R247" s="50"/>
    </row>
    <row r="248" spans="17:18" ht="12.75">
      <c r="Q248" s="72">
        <f t="shared" si="12"/>
        <v>0</v>
      </c>
      <c r="R248" s="50"/>
    </row>
    <row r="249" spans="17:18" ht="12.75">
      <c r="Q249" s="72">
        <f t="shared" si="12"/>
        <v>0</v>
      </c>
      <c r="R249" s="50"/>
    </row>
    <row r="250" spans="17:18" ht="12.75">
      <c r="Q250" s="72">
        <f t="shared" si="12"/>
        <v>0</v>
      </c>
      <c r="R250" s="50"/>
    </row>
    <row r="251" spans="17:18" ht="12.75">
      <c r="Q251" s="72">
        <f t="shared" si="12"/>
        <v>0</v>
      </c>
      <c r="R251" s="50"/>
    </row>
    <row r="252" spans="17:18" ht="12.75">
      <c r="Q252" s="72">
        <f t="shared" si="12"/>
        <v>0</v>
      </c>
      <c r="R252" s="50"/>
    </row>
    <row r="253" spans="17:18" ht="12.75">
      <c r="Q253" s="72">
        <f t="shared" si="12"/>
        <v>0</v>
      </c>
      <c r="R253" s="50"/>
    </row>
    <row r="254" spans="17:18" ht="12.75">
      <c r="Q254" s="72">
        <f t="shared" si="12"/>
        <v>0</v>
      </c>
      <c r="R254" s="50"/>
    </row>
    <row r="255" spans="17:18" ht="12.75">
      <c r="Q255" s="72">
        <f t="shared" si="12"/>
        <v>0</v>
      </c>
      <c r="R255" s="50"/>
    </row>
    <row r="256" spans="17:18" ht="12.75">
      <c r="Q256" s="72">
        <f t="shared" si="12"/>
        <v>0</v>
      </c>
      <c r="R256" s="50"/>
    </row>
    <row r="257" spans="17:18" ht="12.75">
      <c r="Q257" s="72">
        <f t="shared" si="12"/>
        <v>0</v>
      </c>
      <c r="R257" s="50"/>
    </row>
    <row r="258" spans="17:18" ht="12.75">
      <c r="Q258" s="72">
        <f t="shared" si="12"/>
        <v>0</v>
      </c>
      <c r="R258" s="50"/>
    </row>
    <row r="259" spans="17:18" ht="12.75">
      <c r="Q259" s="72">
        <f t="shared" si="12"/>
        <v>0</v>
      </c>
      <c r="R259" s="50"/>
    </row>
    <row r="260" spans="17:18" ht="12.75">
      <c r="Q260" s="72">
        <f t="shared" si="12"/>
        <v>0</v>
      </c>
      <c r="R260" s="50"/>
    </row>
    <row r="261" spans="17:18" ht="12.75">
      <c r="Q261" s="72">
        <f t="shared" ref="Q261:Q322" si="13">+P261</f>
        <v>0</v>
      </c>
      <c r="R261" s="50"/>
    </row>
    <row r="262" spans="17:18" ht="12.75">
      <c r="Q262" s="72">
        <f t="shared" si="13"/>
        <v>0</v>
      </c>
      <c r="R262" s="50"/>
    </row>
    <row r="263" spans="17:18" ht="12.75">
      <c r="Q263" s="72">
        <f t="shared" si="13"/>
        <v>0</v>
      </c>
      <c r="R263" s="50"/>
    </row>
    <row r="264" spans="17:18" ht="12.75">
      <c r="Q264" s="72">
        <f t="shared" si="13"/>
        <v>0</v>
      </c>
      <c r="R264" s="50"/>
    </row>
    <row r="265" spans="17:18" ht="12.75">
      <c r="Q265" s="72">
        <f t="shared" si="13"/>
        <v>0</v>
      </c>
      <c r="R265" s="50"/>
    </row>
    <row r="266" spans="17:18" ht="12.75">
      <c r="Q266" s="72">
        <f t="shared" si="13"/>
        <v>0</v>
      </c>
      <c r="R266" s="50"/>
    </row>
    <row r="267" spans="17:18" ht="12.75">
      <c r="Q267" s="72">
        <f t="shared" si="13"/>
        <v>0</v>
      </c>
      <c r="R267" s="50"/>
    </row>
    <row r="268" spans="17:18" ht="12.75">
      <c r="Q268" s="72">
        <f t="shared" si="13"/>
        <v>0</v>
      </c>
      <c r="R268" s="50"/>
    </row>
    <row r="269" spans="17:18" ht="12.75">
      <c r="Q269" s="72">
        <f t="shared" si="13"/>
        <v>0</v>
      </c>
      <c r="R269" s="50"/>
    </row>
    <row r="270" spans="17:18" ht="12.75">
      <c r="Q270" s="72">
        <f t="shared" si="13"/>
        <v>0</v>
      </c>
      <c r="R270" s="50"/>
    </row>
    <row r="271" spans="17:18" ht="12.75">
      <c r="Q271" s="72">
        <f t="shared" si="13"/>
        <v>0</v>
      </c>
      <c r="R271" s="50"/>
    </row>
    <row r="272" spans="17:18" ht="12.75">
      <c r="Q272" s="72">
        <f t="shared" si="13"/>
        <v>0</v>
      </c>
      <c r="R272" s="50"/>
    </row>
    <row r="273" spans="17:18" ht="12.75">
      <c r="Q273" s="72">
        <f t="shared" si="13"/>
        <v>0</v>
      </c>
      <c r="R273" s="50"/>
    </row>
    <row r="274" spans="17:18" ht="12.75">
      <c r="Q274" s="72">
        <f t="shared" si="13"/>
        <v>0</v>
      </c>
      <c r="R274" s="50"/>
    </row>
    <row r="275" spans="17:18" ht="12.75">
      <c r="Q275" s="72">
        <f t="shared" si="13"/>
        <v>0</v>
      </c>
      <c r="R275" s="50"/>
    </row>
    <row r="276" spans="17:18" ht="12.75">
      <c r="Q276" s="72">
        <f t="shared" si="13"/>
        <v>0</v>
      </c>
      <c r="R276" s="50"/>
    </row>
    <row r="277" spans="17:18" ht="12.75">
      <c r="Q277" s="72">
        <f t="shared" si="13"/>
        <v>0</v>
      </c>
      <c r="R277" s="50"/>
    </row>
    <row r="278" spans="17:18" ht="12.75">
      <c r="Q278" s="72">
        <f t="shared" si="13"/>
        <v>0</v>
      </c>
      <c r="R278" s="50"/>
    </row>
    <row r="279" spans="17:18" ht="12.75">
      <c r="Q279" s="72">
        <f t="shared" si="13"/>
        <v>0</v>
      </c>
      <c r="R279" s="50"/>
    </row>
    <row r="280" spans="17:18" ht="12.75">
      <c r="Q280" s="72">
        <f t="shared" si="13"/>
        <v>0</v>
      </c>
      <c r="R280" s="50"/>
    </row>
    <row r="281" spans="17:18" ht="12.75">
      <c r="Q281" s="72">
        <f t="shared" si="13"/>
        <v>0</v>
      </c>
      <c r="R281" s="50"/>
    </row>
    <row r="282" spans="17:18" ht="12.75">
      <c r="Q282" s="72">
        <f t="shared" si="13"/>
        <v>0</v>
      </c>
      <c r="R282" s="50"/>
    </row>
    <row r="283" spans="17:18" ht="12.75">
      <c r="Q283" s="72">
        <f t="shared" si="13"/>
        <v>0</v>
      </c>
      <c r="R283" s="50"/>
    </row>
    <row r="284" spans="17:18" ht="12.75">
      <c r="Q284" s="72">
        <f t="shared" si="13"/>
        <v>0</v>
      </c>
      <c r="R284" s="50"/>
    </row>
    <row r="285" spans="17:18" ht="12.75">
      <c r="Q285" s="72">
        <f t="shared" si="13"/>
        <v>0</v>
      </c>
      <c r="R285" s="50"/>
    </row>
    <row r="286" spans="17:18" ht="12.75">
      <c r="Q286" s="72">
        <f t="shared" si="13"/>
        <v>0</v>
      </c>
      <c r="R286" s="50"/>
    </row>
    <row r="287" spans="17:18" ht="12.75">
      <c r="Q287" s="72">
        <f t="shared" si="13"/>
        <v>0</v>
      </c>
      <c r="R287" s="50"/>
    </row>
    <row r="288" spans="17:18" ht="12.75">
      <c r="Q288" s="72">
        <f t="shared" si="13"/>
        <v>0</v>
      </c>
      <c r="R288" s="50"/>
    </row>
    <row r="289" spans="17:18" ht="12.75">
      <c r="Q289" s="72">
        <f t="shared" si="13"/>
        <v>0</v>
      </c>
      <c r="R289" s="50"/>
    </row>
    <row r="290" spans="17:18" ht="12.75">
      <c r="Q290" s="72">
        <f t="shared" si="13"/>
        <v>0</v>
      </c>
      <c r="R290" s="50"/>
    </row>
    <row r="291" spans="17:18" ht="12.75">
      <c r="Q291" s="72">
        <f t="shared" si="13"/>
        <v>0</v>
      </c>
      <c r="R291" s="50"/>
    </row>
    <row r="292" spans="17:18" ht="12.75">
      <c r="Q292" s="72">
        <f t="shared" si="13"/>
        <v>0</v>
      </c>
      <c r="R292" s="50"/>
    </row>
    <row r="293" spans="17:18" ht="12.75">
      <c r="Q293" s="72">
        <f t="shared" si="13"/>
        <v>0</v>
      </c>
      <c r="R293" s="50"/>
    </row>
    <row r="294" spans="17:18" ht="12.75">
      <c r="Q294" s="72">
        <f t="shared" si="13"/>
        <v>0</v>
      </c>
      <c r="R294" s="50"/>
    </row>
    <row r="295" spans="17:18" ht="12.75">
      <c r="Q295" s="72">
        <f t="shared" si="13"/>
        <v>0</v>
      </c>
      <c r="R295" s="50"/>
    </row>
    <row r="296" spans="17:18" ht="12.75">
      <c r="Q296" s="72">
        <f t="shared" si="13"/>
        <v>0</v>
      </c>
      <c r="R296" s="50"/>
    </row>
    <row r="297" spans="17:18" ht="12.75">
      <c r="Q297" s="72">
        <f t="shared" si="13"/>
        <v>0</v>
      </c>
      <c r="R297" s="50"/>
    </row>
    <row r="298" spans="17:18" ht="12.75">
      <c r="Q298" s="72">
        <f t="shared" si="13"/>
        <v>0</v>
      </c>
      <c r="R298" s="50"/>
    </row>
    <row r="299" spans="17:18" ht="12.75">
      <c r="Q299" s="72">
        <f t="shared" si="13"/>
        <v>0</v>
      </c>
      <c r="R299" s="50"/>
    </row>
    <row r="300" spans="17:18" ht="12.75">
      <c r="Q300" s="72">
        <f t="shared" si="13"/>
        <v>0</v>
      </c>
      <c r="R300" s="50"/>
    </row>
    <row r="301" spans="17:18" ht="12.75">
      <c r="Q301" s="72">
        <f t="shared" si="13"/>
        <v>0</v>
      </c>
      <c r="R301" s="50"/>
    </row>
    <row r="302" spans="17:18" ht="12.75">
      <c r="Q302" s="72">
        <f t="shared" si="13"/>
        <v>0</v>
      </c>
      <c r="R302" s="50"/>
    </row>
    <row r="303" spans="17:18" ht="12.75">
      <c r="Q303" s="72">
        <f t="shared" si="13"/>
        <v>0</v>
      </c>
      <c r="R303" s="50"/>
    </row>
    <row r="304" spans="17:18" ht="12.75">
      <c r="Q304" s="72">
        <f t="shared" si="13"/>
        <v>0</v>
      </c>
      <c r="R304" s="50"/>
    </row>
    <row r="305" spans="17:18" ht="12.75">
      <c r="Q305" s="72">
        <f t="shared" si="13"/>
        <v>0</v>
      </c>
      <c r="R305" s="50"/>
    </row>
    <row r="306" spans="17:18" ht="12.75">
      <c r="Q306" s="72">
        <f t="shared" si="13"/>
        <v>0</v>
      </c>
      <c r="R306" s="50"/>
    </row>
    <row r="307" spans="17:18" ht="12.75">
      <c r="Q307" s="72">
        <f t="shared" si="13"/>
        <v>0</v>
      </c>
      <c r="R307" s="50"/>
    </row>
    <row r="308" spans="17:18" ht="12.75">
      <c r="Q308" s="72">
        <f t="shared" si="13"/>
        <v>0</v>
      </c>
      <c r="R308" s="50"/>
    </row>
    <row r="309" spans="17:18" ht="12.75">
      <c r="Q309" s="72">
        <f t="shared" si="13"/>
        <v>0</v>
      </c>
      <c r="R309" s="50"/>
    </row>
    <row r="310" spans="17:18" ht="12.75">
      <c r="Q310" s="72">
        <f t="shared" si="13"/>
        <v>0</v>
      </c>
      <c r="R310" s="50"/>
    </row>
    <row r="311" spans="17:18" ht="12.75">
      <c r="Q311" s="72">
        <f t="shared" si="13"/>
        <v>0</v>
      </c>
      <c r="R311" s="50"/>
    </row>
    <row r="312" spans="17:18" ht="12.75">
      <c r="Q312" s="72">
        <f t="shared" si="13"/>
        <v>0</v>
      </c>
      <c r="R312" s="50"/>
    </row>
    <row r="313" spans="17:18" ht="12.75">
      <c r="Q313" s="72">
        <f t="shared" si="13"/>
        <v>0</v>
      </c>
      <c r="R313" s="50"/>
    </row>
    <row r="314" spans="17:18" ht="12.75">
      <c r="Q314" s="72">
        <f t="shared" si="13"/>
        <v>0</v>
      </c>
      <c r="R314" s="50"/>
    </row>
    <row r="315" spans="17:18" ht="12.75">
      <c r="Q315" s="72">
        <f t="shared" si="13"/>
        <v>0</v>
      </c>
      <c r="R315" s="50"/>
    </row>
    <row r="316" spans="17:18" ht="12.75">
      <c r="Q316" s="72">
        <f t="shared" si="13"/>
        <v>0</v>
      </c>
      <c r="R316" s="50"/>
    </row>
    <row r="317" spans="17:18" ht="12.75">
      <c r="Q317" s="72">
        <f t="shared" si="13"/>
        <v>0</v>
      </c>
      <c r="R317" s="50"/>
    </row>
    <row r="318" spans="17:18" ht="12.75">
      <c r="Q318" s="72">
        <f t="shared" si="13"/>
        <v>0</v>
      </c>
      <c r="R318" s="50"/>
    </row>
    <row r="319" spans="17:18" ht="12.75">
      <c r="Q319" s="72">
        <f t="shared" si="13"/>
        <v>0</v>
      </c>
      <c r="R319" s="50"/>
    </row>
    <row r="320" spans="17:18" ht="12.75">
      <c r="Q320" s="72">
        <f t="shared" si="13"/>
        <v>0</v>
      </c>
      <c r="R320" s="50"/>
    </row>
    <row r="321" spans="6:18" ht="12.75">
      <c r="Q321" s="72">
        <f t="shared" si="13"/>
        <v>0</v>
      </c>
      <c r="R321" s="50"/>
    </row>
    <row r="322" spans="6:18" ht="12.75">
      <c r="Q322" s="72">
        <f t="shared" si="13"/>
        <v>0</v>
      </c>
      <c r="R322" s="50"/>
    </row>
    <row r="323" spans="6:18">
      <c r="F323" s="132"/>
      <c r="P323" s="132" t="e">
        <f>+P47+#REF!</f>
        <v>#REF!</v>
      </c>
      <c r="Q323" s="169"/>
    </row>
    <row r="324" spans="6:18">
      <c r="J324" s="132"/>
      <c r="K324" s="132" t="e">
        <v>#REF!</v>
      </c>
      <c r="L324" s="132"/>
      <c r="O324" s="132"/>
      <c r="P324" s="132"/>
      <c r="Q324" s="170"/>
    </row>
    <row r="325" spans="6:18">
      <c r="P325" s="132"/>
      <c r="Q325" s="169"/>
    </row>
    <row r="326" spans="6:18">
      <c r="L326" s="132"/>
      <c r="Q326" s="169"/>
    </row>
    <row r="327" spans="6:18">
      <c r="Q327" s="44"/>
    </row>
    <row r="328" spans="6:18">
      <c r="Q328" s="44"/>
    </row>
    <row r="329" spans="6:18">
      <c r="Q329" s="44"/>
    </row>
    <row r="330" spans="6:18">
      <c r="Q330" s="44"/>
    </row>
    <row r="331" spans="6:18">
      <c r="Q331" s="44"/>
    </row>
    <row r="332" spans="6:18">
      <c r="Q332" s="44"/>
    </row>
    <row r="333" spans="6:18">
      <c r="Q333" s="44"/>
    </row>
    <row r="334" spans="6:18">
      <c r="Q334" s="44"/>
    </row>
    <row r="335" spans="6:18">
      <c r="Q335" s="44"/>
    </row>
    <row r="336" spans="6:18">
      <c r="Q336" s="44"/>
    </row>
    <row r="337" spans="17:17">
      <c r="Q337" s="44"/>
    </row>
    <row r="338" spans="17:17">
      <c r="Q338" s="44"/>
    </row>
    <row r="339" spans="17:17">
      <c r="Q339" s="44"/>
    </row>
    <row r="340" spans="17:17">
      <c r="Q340" s="44"/>
    </row>
    <row r="341" spans="17:17">
      <c r="Q341" s="44"/>
    </row>
    <row r="342" spans="17:17">
      <c r="Q342" s="44"/>
    </row>
    <row r="343" spans="17:17">
      <c r="Q343" s="44"/>
    </row>
    <row r="344" spans="17:17">
      <c r="Q344" s="44"/>
    </row>
    <row r="345" spans="17:17">
      <c r="Q345" s="44"/>
    </row>
    <row r="346" spans="17:17">
      <c r="Q346" s="44"/>
    </row>
    <row r="347" spans="17:17">
      <c r="Q347" s="44"/>
    </row>
    <row r="348" spans="17:17">
      <c r="Q348" s="44"/>
    </row>
    <row r="349" spans="17:17">
      <c r="Q349" s="44"/>
    </row>
    <row r="350" spans="17:17">
      <c r="Q350" s="44"/>
    </row>
    <row r="351" spans="17:17">
      <c r="Q351" s="44"/>
    </row>
    <row r="352" spans="17:17">
      <c r="Q352" s="44"/>
    </row>
    <row r="353" spans="17:17">
      <c r="Q353" s="44"/>
    </row>
    <row r="354" spans="17:17">
      <c r="Q354" s="44"/>
    </row>
    <row r="355" spans="17:17">
      <c r="Q355" s="44"/>
    </row>
    <row r="356" spans="17:17">
      <c r="Q356" s="44"/>
    </row>
    <row r="357" spans="17:17">
      <c r="Q357" s="44"/>
    </row>
    <row r="358" spans="17:17">
      <c r="Q358" s="44"/>
    </row>
    <row r="359" spans="17:17">
      <c r="Q359" s="44"/>
    </row>
    <row r="360" spans="17:17">
      <c r="Q360" s="44"/>
    </row>
    <row r="361" spans="17:17">
      <c r="Q361" s="44"/>
    </row>
    <row r="362" spans="17:17">
      <c r="Q362" s="44"/>
    </row>
    <row r="363" spans="17:17">
      <c r="Q363" s="44"/>
    </row>
    <row r="364" spans="17:17">
      <c r="Q364" s="44"/>
    </row>
    <row r="365" spans="17:17">
      <c r="Q365" s="44"/>
    </row>
    <row r="366" spans="17:17">
      <c r="Q366" s="44"/>
    </row>
    <row r="367" spans="17:17">
      <c r="Q367" s="44"/>
    </row>
    <row r="368" spans="17:17">
      <c r="Q368" s="44"/>
    </row>
    <row r="369" spans="17:17">
      <c r="Q369" s="44"/>
    </row>
    <row r="370" spans="17:17">
      <c r="Q370" s="44"/>
    </row>
    <row r="371" spans="17:17">
      <c r="Q371" s="44"/>
    </row>
    <row r="372" spans="17:17">
      <c r="Q372" s="44"/>
    </row>
    <row r="373" spans="17:17">
      <c r="Q373" s="44"/>
    </row>
    <row r="374" spans="17:17">
      <c r="Q374" s="44"/>
    </row>
    <row r="375" spans="17:17">
      <c r="Q375" s="44"/>
    </row>
    <row r="376" spans="17:17">
      <c r="Q376" s="44"/>
    </row>
    <row r="377" spans="17:17">
      <c r="Q377" s="44"/>
    </row>
    <row r="378" spans="17:17">
      <c r="Q378" s="44"/>
    </row>
    <row r="379" spans="17:17">
      <c r="Q379" s="44"/>
    </row>
    <row r="380" spans="17:17">
      <c r="Q380" s="44"/>
    </row>
    <row r="381" spans="17:17">
      <c r="Q381" s="44"/>
    </row>
    <row r="382" spans="17:17">
      <c r="Q382" s="44"/>
    </row>
    <row r="383" spans="17:17">
      <c r="Q383" s="44"/>
    </row>
    <row r="384" spans="17:17">
      <c r="Q384" s="44"/>
    </row>
    <row r="385" spans="17:17">
      <c r="Q385" s="44"/>
    </row>
    <row r="386" spans="17:17">
      <c r="Q386" s="44"/>
    </row>
    <row r="387" spans="17:17">
      <c r="Q387" s="44"/>
    </row>
    <row r="388" spans="17:17">
      <c r="Q388" s="44"/>
    </row>
    <row r="389" spans="17:17">
      <c r="Q389" s="44"/>
    </row>
    <row r="390" spans="17:17">
      <c r="Q390" s="44"/>
    </row>
    <row r="391" spans="17:17">
      <c r="Q391" s="44"/>
    </row>
    <row r="392" spans="17:17">
      <c r="Q392" s="44"/>
    </row>
    <row r="393" spans="17:17">
      <c r="Q393" s="44"/>
    </row>
    <row r="394" spans="17:17">
      <c r="Q394" s="44"/>
    </row>
    <row r="395" spans="17:17">
      <c r="Q395" s="44"/>
    </row>
    <row r="396" spans="17:17">
      <c r="Q396" s="44"/>
    </row>
    <row r="397" spans="17:17">
      <c r="Q397" s="44"/>
    </row>
    <row r="398" spans="17:17">
      <c r="Q398" s="44"/>
    </row>
    <row r="399" spans="17:17">
      <c r="Q399" s="44"/>
    </row>
    <row r="400" spans="17:17">
      <c r="Q400" s="44"/>
    </row>
    <row r="401" spans="17:17">
      <c r="Q401" s="44"/>
    </row>
    <row r="402" spans="17:17">
      <c r="Q402" s="44"/>
    </row>
    <row r="403" spans="17:17">
      <c r="Q403" s="44"/>
    </row>
    <row r="404" spans="17:17">
      <c r="Q404" s="44"/>
    </row>
    <row r="405" spans="17:17">
      <c r="Q405" s="44"/>
    </row>
    <row r="406" spans="17:17">
      <c r="Q406" s="44"/>
    </row>
    <row r="407" spans="17:17">
      <c r="Q407" s="44"/>
    </row>
    <row r="408" spans="17:17">
      <c r="Q408" s="44"/>
    </row>
    <row r="409" spans="17:17">
      <c r="Q409" s="44"/>
    </row>
    <row r="410" spans="17:17">
      <c r="Q410" s="44"/>
    </row>
    <row r="411" spans="17:17">
      <c r="Q411" s="44"/>
    </row>
    <row r="412" spans="17:17">
      <c r="Q412" s="44"/>
    </row>
    <row r="413" spans="17:17">
      <c r="Q413" s="44"/>
    </row>
    <row r="414" spans="17:17">
      <c r="Q414" s="44"/>
    </row>
    <row r="415" spans="17:17">
      <c r="Q415" s="44"/>
    </row>
    <row r="416" spans="17:17">
      <c r="Q416" s="44"/>
    </row>
    <row r="417" spans="17:17">
      <c r="Q417" s="44"/>
    </row>
    <row r="418" spans="17:17">
      <c r="Q418" s="44"/>
    </row>
    <row r="419" spans="17:17">
      <c r="Q419" s="44"/>
    </row>
    <row r="420" spans="17:17">
      <c r="Q420" s="44"/>
    </row>
    <row r="421" spans="17:17">
      <c r="Q421" s="44"/>
    </row>
    <row r="422" spans="17:17">
      <c r="Q422" s="44"/>
    </row>
    <row r="423" spans="17:17">
      <c r="Q423" s="44"/>
    </row>
    <row r="424" spans="17:17">
      <c r="Q424" s="44"/>
    </row>
    <row r="425" spans="17:17">
      <c r="Q425" s="44"/>
    </row>
    <row r="426" spans="17:17">
      <c r="Q426" s="44"/>
    </row>
    <row r="427" spans="17:17">
      <c r="Q427" s="44"/>
    </row>
    <row r="428" spans="17:17">
      <c r="Q428" s="44"/>
    </row>
    <row r="429" spans="17:17">
      <c r="Q429" s="44"/>
    </row>
    <row r="430" spans="17:17">
      <c r="Q430" s="44"/>
    </row>
    <row r="431" spans="17:17">
      <c r="Q431" s="44"/>
    </row>
    <row r="432" spans="17:17">
      <c r="Q432" s="44"/>
    </row>
    <row r="433" spans="17:17">
      <c r="Q433" s="44"/>
    </row>
    <row r="434" spans="17:17">
      <c r="Q434" s="44"/>
    </row>
    <row r="435" spans="17:17">
      <c r="Q435" s="44"/>
    </row>
    <row r="436" spans="17:17">
      <c r="Q436" s="44"/>
    </row>
    <row r="437" spans="17:17">
      <c r="Q437" s="44"/>
    </row>
    <row r="438" spans="17:17">
      <c r="Q438" s="44"/>
    </row>
    <row r="439" spans="17:17">
      <c r="Q439" s="44"/>
    </row>
    <row r="440" spans="17:17">
      <c r="Q440" s="44"/>
    </row>
    <row r="441" spans="17:17">
      <c r="Q441" s="44"/>
    </row>
    <row r="442" spans="17:17">
      <c r="Q442" s="44"/>
    </row>
    <row r="443" spans="17:17">
      <c r="Q443" s="44"/>
    </row>
    <row r="444" spans="17:17">
      <c r="Q444" s="44"/>
    </row>
    <row r="445" spans="17:17">
      <c r="Q445" s="44"/>
    </row>
    <row r="446" spans="17:17">
      <c r="Q446" s="44"/>
    </row>
    <row r="447" spans="17:17">
      <c r="Q447" s="44"/>
    </row>
    <row r="448" spans="17:17">
      <c r="Q448" s="44"/>
    </row>
    <row r="449" spans="17:17">
      <c r="Q449" s="44"/>
    </row>
    <row r="450" spans="17:17">
      <c r="Q450" s="44"/>
    </row>
    <row r="451" spans="17:17">
      <c r="Q451" s="44"/>
    </row>
    <row r="452" spans="17:17">
      <c r="Q452" s="44"/>
    </row>
    <row r="453" spans="17:17">
      <c r="Q453" s="44"/>
    </row>
    <row r="454" spans="17:17">
      <c r="Q454" s="44"/>
    </row>
    <row r="455" spans="17:17">
      <c r="Q455" s="44"/>
    </row>
    <row r="456" spans="17:17">
      <c r="Q456" s="44"/>
    </row>
    <row r="457" spans="17:17">
      <c r="Q457" s="44"/>
    </row>
    <row r="458" spans="17:17">
      <c r="Q458" s="44"/>
    </row>
    <row r="459" spans="17:17">
      <c r="Q459" s="44"/>
    </row>
    <row r="460" spans="17:17">
      <c r="Q460" s="44"/>
    </row>
    <row r="461" spans="17:17">
      <c r="Q461" s="44"/>
    </row>
    <row r="462" spans="17:17">
      <c r="Q462" s="44"/>
    </row>
    <row r="463" spans="17:17">
      <c r="Q463" s="44"/>
    </row>
    <row r="464" spans="17:17">
      <c r="Q464" s="44"/>
    </row>
    <row r="465" spans="17:17">
      <c r="Q465" s="44"/>
    </row>
    <row r="466" spans="17:17">
      <c r="Q466" s="44"/>
    </row>
    <row r="467" spans="17:17">
      <c r="Q467" s="44"/>
    </row>
    <row r="468" spans="17:17">
      <c r="Q468" s="44"/>
    </row>
    <row r="469" spans="17:17">
      <c r="Q469" s="44"/>
    </row>
    <row r="470" spans="17:17">
      <c r="Q470" s="44"/>
    </row>
    <row r="471" spans="17:17">
      <c r="Q471" s="44"/>
    </row>
    <row r="472" spans="17:17">
      <c r="Q472" s="44"/>
    </row>
    <row r="473" spans="17:17">
      <c r="Q473" s="44"/>
    </row>
    <row r="474" spans="17:17">
      <c r="Q474" s="44"/>
    </row>
    <row r="475" spans="17:17">
      <c r="Q475" s="44"/>
    </row>
    <row r="476" spans="17:17">
      <c r="Q476" s="44"/>
    </row>
    <row r="477" spans="17:17">
      <c r="Q477" s="44"/>
    </row>
    <row r="478" spans="17:17">
      <c r="Q478" s="44"/>
    </row>
    <row r="479" spans="17:17">
      <c r="Q479" s="44"/>
    </row>
    <row r="480" spans="17:17">
      <c r="Q480" s="44"/>
    </row>
    <row r="481" spans="17:17">
      <c r="Q481" s="44"/>
    </row>
    <row r="482" spans="17:17">
      <c r="Q482" s="44"/>
    </row>
    <row r="483" spans="17:17">
      <c r="Q483" s="44"/>
    </row>
    <row r="484" spans="17:17">
      <c r="Q484" s="44"/>
    </row>
    <row r="485" spans="17:17">
      <c r="Q485" s="44"/>
    </row>
    <row r="486" spans="17:17">
      <c r="Q486" s="44"/>
    </row>
    <row r="487" spans="17:17">
      <c r="Q487" s="44"/>
    </row>
    <row r="488" spans="17:17">
      <c r="Q488" s="44"/>
    </row>
    <row r="489" spans="17:17">
      <c r="Q489" s="44"/>
    </row>
    <row r="490" spans="17:17">
      <c r="Q490" s="44"/>
    </row>
    <row r="491" spans="17:17">
      <c r="Q491" s="44"/>
    </row>
    <row r="492" spans="17:17">
      <c r="Q492" s="44"/>
    </row>
    <row r="493" spans="17:17">
      <c r="Q493" s="44"/>
    </row>
    <row r="494" spans="17:17">
      <c r="Q494" s="44"/>
    </row>
    <row r="495" spans="17:17">
      <c r="Q495" s="44"/>
    </row>
    <row r="496" spans="17:17">
      <c r="Q496" s="44"/>
    </row>
    <row r="497" spans="17:17">
      <c r="Q497" s="44"/>
    </row>
    <row r="498" spans="17:17">
      <c r="Q498" s="44"/>
    </row>
    <row r="499" spans="17:17">
      <c r="Q499" s="44"/>
    </row>
    <row r="500" spans="17:17">
      <c r="Q500" s="44"/>
    </row>
    <row r="501" spans="17:17">
      <c r="Q501" s="44"/>
    </row>
    <row r="502" spans="17:17">
      <c r="Q502" s="44"/>
    </row>
    <row r="503" spans="17:17">
      <c r="Q503" s="44"/>
    </row>
    <row r="504" spans="17:17">
      <c r="Q504" s="44"/>
    </row>
    <row r="505" spans="17:17">
      <c r="Q505" s="44"/>
    </row>
    <row r="506" spans="17:17">
      <c r="Q506" s="44"/>
    </row>
    <row r="507" spans="17:17">
      <c r="Q507" s="44"/>
    </row>
    <row r="508" spans="17:17">
      <c r="Q508" s="44"/>
    </row>
    <row r="509" spans="17:17">
      <c r="Q509" s="44"/>
    </row>
    <row r="510" spans="17:17">
      <c r="Q510" s="44"/>
    </row>
    <row r="511" spans="17:17">
      <c r="Q511" s="44"/>
    </row>
    <row r="512" spans="17:17">
      <c r="Q512" s="44"/>
    </row>
    <row r="513" spans="17:17">
      <c r="Q513" s="44"/>
    </row>
    <row r="514" spans="17:17">
      <c r="Q514" s="44"/>
    </row>
    <row r="515" spans="17:17">
      <c r="Q515" s="44"/>
    </row>
    <row r="516" spans="17:17">
      <c r="Q516" s="44"/>
    </row>
    <row r="517" spans="17:17">
      <c r="Q517" s="44"/>
    </row>
    <row r="518" spans="17:17">
      <c r="Q518" s="44"/>
    </row>
    <row r="519" spans="17:17">
      <c r="Q519" s="44"/>
    </row>
    <row r="520" spans="17:17">
      <c r="Q520" s="44"/>
    </row>
    <row r="521" spans="17:17">
      <c r="Q521" s="44"/>
    </row>
    <row r="522" spans="17:17">
      <c r="Q522" s="44"/>
    </row>
    <row r="523" spans="17:17">
      <c r="Q523" s="44"/>
    </row>
    <row r="524" spans="17:17">
      <c r="Q524" s="44"/>
    </row>
    <row r="525" spans="17:17">
      <c r="Q525" s="44"/>
    </row>
  </sheetData>
  <autoFilter ref="A19:Q322"/>
  <mergeCells count="32">
    <mergeCell ref="A8:B8"/>
    <mergeCell ref="J16:J18"/>
    <mergeCell ref="A10:A18"/>
    <mergeCell ref="G16:H16"/>
    <mergeCell ref="F16:F18"/>
    <mergeCell ref="G17:G18"/>
    <mergeCell ref="S10:V10"/>
    <mergeCell ref="U16:V16"/>
    <mergeCell ref="M17:M18"/>
    <mergeCell ref="N17:N18"/>
    <mergeCell ref="L16:L18"/>
    <mergeCell ref="K16:K18"/>
    <mergeCell ref="O1:P1"/>
    <mergeCell ref="O2:P3"/>
    <mergeCell ref="O4:P4"/>
    <mergeCell ref="B5:P5"/>
    <mergeCell ref="A47:B47"/>
    <mergeCell ref="B10:B18"/>
    <mergeCell ref="C10:C18"/>
    <mergeCell ref="H17:H18"/>
    <mergeCell ref="E10:I15"/>
    <mergeCell ref="E16:E18"/>
    <mergeCell ref="B6:P6"/>
    <mergeCell ref="E49:M49"/>
    <mergeCell ref="N49:P49"/>
    <mergeCell ref="P10:P18"/>
    <mergeCell ref="O16:O18"/>
    <mergeCell ref="J10:O15"/>
    <mergeCell ref="M16:N16"/>
    <mergeCell ref="I16:I18"/>
    <mergeCell ref="D10:D18"/>
    <mergeCell ref="A7:B7"/>
  </mergeCells>
  <phoneticPr fontId="0" type="noConversion"/>
  <printOptions horizontalCentered="1"/>
  <pageMargins left="0" right="0" top="0.19685039370078741" bottom="0" header="0" footer="0"/>
  <pageSetup paperSize="9" scale="55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6"/>
  <sheetViews>
    <sheetView tabSelected="1" view="pageBreakPreview" topLeftCell="A43" zoomScale="85" zoomScaleNormal="85" zoomScaleSheetLayoutView="85" workbookViewId="0">
      <selection activeCell="E15" sqref="E15"/>
    </sheetView>
  </sheetViews>
  <sheetFormatPr defaultColWidth="9.28515625" defaultRowHeight="18.75"/>
  <cols>
    <col min="1" max="1" width="5.85546875" style="198" customWidth="1"/>
    <col min="2" max="2" width="71" style="199" customWidth="1"/>
    <col min="3" max="3" width="36.42578125" style="199" customWidth="1"/>
    <col min="4" max="4" width="23.140625" style="191" customWidth="1"/>
    <col min="5" max="5" width="12.28515625" style="191" bestFit="1" customWidth="1"/>
    <col min="6" max="16384" width="9.28515625" style="191"/>
  </cols>
  <sheetData>
    <row r="1" spans="1:3" s="189" customFormat="1">
      <c r="A1" s="188"/>
      <c r="B1" s="188"/>
      <c r="C1" s="188" t="s">
        <v>148</v>
      </c>
    </row>
    <row r="2" spans="1:3" s="189" customFormat="1">
      <c r="A2" s="188"/>
      <c r="B2" s="188"/>
      <c r="C2" s="188" t="s">
        <v>153</v>
      </c>
    </row>
    <row r="3" spans="1:3" s="189" customFormat="1">
      <c r="A3" s="188"/>
      <c r="B3" s="188"/>
      <c r="C3" s="188" t="s">
        <v>106</v>
      </c>
    </row>
    <row r="4" spans="1:3" s="189" customFormat="1">
      <c r="A4" s="188"/>
      <c r="B4" s="188"/>
      <c r="C4" s="188" t="s">
        <v>107</v>
      </c>
    </row>
    <row r="5" spans="1:3" ht="7.5" customHeight="1">
      <c r="A5" s="190"/>
      <c r="B5" s="188"/>
      <c r="C5" s="188"/>
    </row>
    <row r="6" spans="1:3" ht="15" customHeight="1">
      <c r="A6" s="1" t="s">
        <v>108</v>
      </c>
      <c r="B6" s="1"/>
      <c r="C6" s="1"/>
    </row>
    <row r="7" spans="1:3" ht="72.75" customHeight="1">
      <c r="A7" s="1" t="s">
        <v>187</v>
      </c>
      <c r="B7" s="1"/>
      <c r="C7" s="1"/>
    </row>
    <row r="8" spans="1:3" ht="19.899999999999999" customHeight="1">
      <c r="A8" s="190"/>
      <c r="B8" s="192"/>
      <c r="C8" s="192" t="s">
        <v>109</v>
      </c>
    </row>
    <row r="9" spans="1:3" ht="12" customHeight="1">
      <c r="A9" s="213" t="s">
        <v>110</v>
      </c>
      <c r="B9" s="213" t="s">
        <v>111</v>
      </c>
      <c r="C9" s="213" t="s">
        <v>155</v>
      </c>
    </row>
    <row r="10" spans="1:3" ht="12" customHeight="1">
      <c r="A10" s="213"/>
      <c r="B10" s="213"/>
      <c r="C10" s="213"/>
    </row>
    <row r="11" spans="1:3" ht="12" customHeight="1">
      <c r="A11" s="213"/>
      <c r="B11" s="213"/>
      <c r="C11" s="213"/>
    </row>
    <row r="12" spans="1:3" ht="12" customHeight="1">
      <c r="A12" s="213"/>
      <c r="B12" s="213"/>
      <c r="C12" s="213"/>
    </row>
    <row r="13" spans="1:3" s="203" customFormat="1" ht="24" customHeight="1">
      <c r="A13" s="200">
        <v>1</v>
      </c>
      <c r="B13" s="200" t="s">
        <v>115</v>
      </c>
      <c r="C13" s="201">
        <v>14888.1</v>
      </c>
    </row>
    <row r="14" spans="1:3" s="203" customFormat="1" ht="24" customHeight="1">
      <c r="A14" s="200">
        <f t="shared" ref="A14:A56" si="0">A13+1</f>
        <v>2</v>
      </c>
      <c r="B14" s="200" t="s">
        <v>184</v>
      </c>
      <c r="C14" s="201">
        <v>4950.33</v>
      </c>
    </row>
    <row r="15" spans="1:3" s="203" customFormat="1" ht="24" customHeight="1">
      <c r="A15" s="200">
        <f t="shared" si="0"/>
        <v>3</v>
      </c>
      <c r="B15" s="200" t="s">
        <v>186</v>
      </c>
      <c r="C15" s="201">
        <v>48088.21</v>
      </c>
    </row>
    <row r="16" spans="1:3" s="203" customFormat="1" ht="24" customHeight="1">
      <c r="A16" s="200">
        <f t="shared" si="0"/>
        <v>4</v>
      </c>
      <c r="B16" s="200" t="s">
        <v>116</v>
      </c>
      <c r="C16" s="201">
        <v>11979.25</v>
      </c>
    </row>
    <row r="17" spans="1:8" s="203" customFormat="1" ht="24" customHeight="1">
      <c r="A17" s="200">
        <f t="shared" si="0"/>
        <v>5</v>
      </c>
      <c r="B17" s="200" t="s">
        <v>117</v>
      </c>
      <c r="C17" s="201">
        <v>17374.02</v>
      </c>
      <c r="H17" s="200"/>
    </row>
    <row r="18" spans="1:8" s="203" customFormat="1" ht="24" customHeight="1">
      <c r="A18" s="200">
        <f t="shared" si="0"/>
        <v>6</v>
      </c>
      <c r="B18" s="200" t="s">
        <v>118</v>
      </c>
      <c r="C18" s="201">
        <v>33179.379999999997</v>
      </c>
    </row>
    <row r="19" spans="1:8" s="203" customFormat="1" ht="24" customHeight="1">
      <c r="A19" s="200">
        <f t="shared" si="0"/>
        <v>7</v>
      </c>
      <c r="B19" s="200" t="s">
        <v>119</v>
      </c>
      <c r="C19" s="201">
        <v>26009.21</v>
      </c>
    </row>
    <row r="20" spans="1:8" s="203" customFormat="1" ht="24" customHeight="1">
      <c r="A20" s="200">
        <f t="shared" si="0"/>
        <v>8</v>
      </c>
      <c r="B20" s="200" t="s">
        <v>160</v>
      </c>
      <c r="C20" s="201">
        <v>36214.550000000003</v>
      </c>
    </row>
    <row r="21" spans="1:8" s="203" customFormat="1" ht="24" customHeight="1">
      <c r="A21" s="200">
        <f t="shared" si="0"/>
        <v>9</v>
      </c>
      <c r="B21" s="200" t="s">
        <v>112</v>
      </c>
      <c r="C21" s="211">
        <v>37072.539999999572</v>
      </c>
    </row>
    <row r="22" spans="1:8" s="203" customFormat="1" ht="24" customHeight="1">
      <c r="A22" s="200">
        <f t="shared" si="0"/>
        <v>10</v>
      </c>
      <c r="B22" s="200" t="s">
        <v>120</v>
      </c>
      <c r="C22" s="201">
        <v>5017.59</v>
      </c>
    </row>
    <row r="23" spans="1:8" s="203" customFormat="1" ht="24" customHeight="1">
      <c r="A23" s="200">
        <f t="shared" si="0"/>
        <v>11</v>
      </c>
      <c r="B23" s="200" t="s">
        <v>121</v>
      </c>
      <c r="C23" s="201">
        <v>16155.34</v>
      </c>
    </row>
    <row r="24" spans="1:8" s="203" customFormat="1" ht="24" customHeight="1">
      <c r="A24" s="200">
        <f t="shared" si="0"/>
        <v>12</v>
      </c>
      <c r="B24" s="200" t="s">
        <v>122</v>
      </c>
      <c r="C24" s="201">
        <v>2326.75</v>
      </c>
    </row>
    <row r="25" spans="1:8" s="203" customFormat="1" ht="24" customHeight="1">
      <c r="A25" s="200">
        <f t="shared" si="0"/>
        <v>13</v>
      </c>
      <c r="B25" s="200" t="s">
        <v>123</v>
      </c>
      <c r="C25" s="201">
        <v>80915.92</v>
      </c>
    </row>
    <row r="26" spans="1:8" s="203" customFormat="1" ht="24" customHeight="1">
      <c r="A26" s="200">
        <f t="shared" si="0"/>
        <v>14</v>
      </c>
      <c r="B26" s="200" t="s">
        <v>162</v>
      </c>
      <c r="C26" s="201">
        <v>28866.16</v>
      </c>
    </row>
    <row r="27" spans="1:8" s="203" customFormat="1" ht="24" customHeight="1">
      <c r="A27" s="200">
        <f t="shared" si="0"/>
        <v>15</v>
      </c>
      <c r="B27" s="200" t="s">
        <v>124</v>
      </c>
      <c r="C27" s="201">
        <v>38896.18</v>
      </c>
    </row>
    <row r="28" spans="1:8" s="203" customFormat="1" ht="24" customHeight="1">
      <c r="A28" s="200">
        <f t="shared" si="0"/>
        <v>16</v>
      </c>
      <c r="B28" s="200" t="s">
        <v>157</v>
      </c>
      <c r="C28" s="201">
        <v>21469.71</v>
      </c>
    </row>
    <row r="29" spans="1:8" s="203" customFormat="1" ht="24" customHeight="1">
      <c r="A29" s="200">
        <f t="shared" si="0"/>
        <v>17</v>
      </c>
      <c r="B29" s="200" t="s">
        <v>125</v>
      </c>
      <c r="C29" s="201">
        <v>9958</v>
      </c>
    </row>
    <row r="30" spans="1:8" s="203" customFormat="1" ht="24" customHeight="1">
      <c r="A30" s="200">
        <f t="shared" si="0"/>
        <v>18</v>
      </c>
      <c r="B30" s="200" t="s">
        <v>126</v>
      </c>
      <c r="C30" s="201">
        <v>18035.2</v>
      </c>
    </row>
    <row r="31" spans="1:8" s="203" customFormat="1" ht="24" customHeight="1">
      <c r="A31" s="200">
        <f t="shared" si="0"/>
        <v>19</v>
      </c>
      <c r="B31" s="200" t="s">
        <v>183</v>
      </c>
      <c r="C31" s="201">
        <v>11765</v>
      </c>
    </row>
    <row r="32" spans="1:8" s="203" customFormat="1" ht="24" customHeight="1">
      <c r="A32" s="200">
        <f t="shared" si="0"/>
        <v>20</v>
      </c>
      <c r="B32" s="200" t="s">
        <v>156</v>
      </c>
      <c r="C32" s="201">
        <v>160988.67000000001</v>
      </c>
    </row>
    <row r="33" spans="1:3" s="203" customFormat="1" ht="24" customHeight="1">
      <c r="A33" s="200">
        <f t="shared" si="0"/>
        <v>21</v>
      </c>
      <c r="B33" s="200" t="s">
        <v>159</v>
      </c>
      <c r="C33" s="201">
        <v>34787.58</v>
      </c>
    </row>
    <row r="34" spans="1:3" s="203" customFormat="1" ht="24" customHeight="1">
      <c r="A34" s="200">
        <f t="shared" si="0"/>
        <v>22</v>
      </c>
      <c r="B34" s="205" t="s">
        <v>158</v>
      </c>
      <c r="C34" s="201">
        <v>21524.799999999999</v>
      </c>
    </row>
    <row r="35" spans="1:3" s="203" customFormat="1" ht="24" customHeight="1">
      <c r="A35" s="200">
        <f t="shared" si="0"/>
        <v>23</v>
      </c>
      <c r="B35" s="200" t="s">
        <v>127</v>
      </c>
      <c r="C35" s="201">
        <v>49690.3</v>
      </c>
    </row>
    <row r="36" spans="1:3" s="203" customFormat="1" ht="24" customHeight="1">
      <c r="A36" s="200">
        <f t="shared" si="0"/>
        <v>24</v>
      </c>
      <c r="B36" s="200" t="s">
        <v>128</v>
      </c>
      <c r="C36" s="201">
        <v>55230.71</v>
      </c>
    </row>
    <row r="37" spans="1:3" s="203" customFormat="1" ht="24" customHeight="1">
      <c r="A37" s="200">
        <f t="shared" si="0"/>
        <v>25</v>
      </c>
      <c r="B37" s="200" t="s">
        <v>129</v>
      </c>
      <c r="C37" s="201">
        <f>963911.91+0.12</f>
        <v>963912.03</v>
      </c>
    </row>
    <row r="38" spans="1:3" s="203" customFormat="1" ht="24" customHeight="1">
      <c r="A38" s="200">
        <f t="shared" si="0"/>
        <v>26</v>
      </c>
      <c r="B38" s="200" t="s">
        <v>130</v>
      </c>
      <c r="C38" s="201">
        <v>9397.4</v>
      </c>
    </row>
    <row r="39" spans="1:3" s="203" customFormat="1" ht="24" customHeight="1">
      <c r="A39" s="200">
        <f t="shared" si="0"/>
        <v>27</v>
      </c>
      <c r="B39" s="200" t="s">
        <v>131</v>
      </c>
      <c r="C39" s="201">
        <v>143022.54999999999</v>
      </c>
    </row>
    <row r="40" spans="1:3" s="203" customFormat="1" ht="24" customHeight="1">
      <c r="A40" s="200">
        <f t="shared" si="0"/>
        <v>28</v>
      </c>
      <c r="B40" s="200" t="s">
        <v>161</v>
      </c>
      <c r="C40" s="201">
        <v>8752.94</v>
      </c>
    </row>
    <row r="41" spans="1:3" s="203" customFormat="1" ht="24" customHeight="1">
      <c r="A41" s="200">
        <f t="shared" si="0"/>
        <v>29</v>
      </c>
      <c r="B41" s="200" t="s">
        <v>132</v>
      </c>
      <c r="C41" s="201">
        <v>2445.0500000000002</v>
      </c>
    </row>
    <row r="42" spans="1:3" s="203" customFormat="1" ht="24" customHeight="1">
      <c r="A42" s="200">
        <f t="shared" si="0"/>
        <v>30</v>
      </c>
      <c r="B42" s="200" t="s">
        <v>133</v>
      </c>
      <c r="C42" s="201">
        <v>38277.019999999997</v>
      </c>
    </row>
    <row r="43" spans="1:3" s="203" customFormat="1" ht="24" customHeight="1">
      <c r="A43" s="200">
        <f t="shared" si="0"/>
        <v>31</v>
      </c>
      <c r="B43" s="200" t="s">
        <v>134</v>
      </c>
      <c r="C43" s="201">
        <v>6745.18</v>
      </c>
    </row>
    <row r="44" spans="1:3" s="203" customFormat="1" ht="24" customHeight="1">
      <c r="A44" s="200">
        <f t="shared" si="0"/>
        <v>32</v>
      </c>
      <c r="B44" s="200" t="s">
        <v>185</v>
      </c>
      <c r="C44" s="201">
        <v>4341.12</v>
      </c>
    </row>
    <row r="45" spans="1:3" s="203" customFormat="1" ht="24" customHeight="1">
      <c r="A45" s="200">
        <f t="shared" si="0"/>
        <v>33</v>
      </c>
      <c r="B45" s="200" t="s">
        <v>135</v>
      </c>
      <c r="C45" s="201">
        <v>24854.44</v>
      </c>
    </row>
    <row r="46" spans="1:3" s="203" customFormat="1" ht="24" customHeight="1">
      <c r="A46" s="200">
        <f t="shared" si="0"/>
        <v>34</v>
      </c>
      <c r="B46" s="200" t="s">
        <v>136</v>
      </c>
      <c r="C46" s="201">
        <v>36765.83</v>
      </c>
    </row>
    <row r="47" spans="1:3" s="203" customFormat="1" ht="24" customHeight="1">
      <c r="A47" s="200">
        <f t="shared" si="0"/>
        <v>35</v>
      </c>
      <c r="B47" s="200" t="s">
        <v>137</v>
      </c>
      <c r="C47" s="201">
        <v>49320.43</v>
      </c>
    </row>
    <row r="48" spans="1:3" s="203" customFormat="1" ht="24" customHeight="1">
      <c r="A48" s="200">
        <f t="shared" si="0"/>
        <v>36</v>
      </c>
      <c r="B48" s="205" t="s">
        <v>138</v>
      </c>
      <c r="C48" s="201">
        <v>34960.93</v>
      </c>
    </row>
    <row r="49" spans="1:5" s="203" customFormat="1" ht="24" customHeight="1">
      <c r="A49" s="200">
        <f t="shared" si="0"/>
        <v>37</v>
      </c>
      <c r="B49" s="200" t="s">
        <v>139</v>
      </c>
      <c r="C49" s="201">
        <v>66554.22</v>
      </c>
    </row>
    <row r="50" spans="1:5" s="203" customFormat="1" ht="24" customHeight="1">
      <c r="A50" s="200">
        <f t="shared" si="0"/>
        <v>38</v>
      </c>
      <c r="B50" s="200" t="s">
        <v>140</v>
      </c>
      <c r="C50" s="201">
        <v>16604.37</v>
      </c>
    </row>
    <row r="51" spans="1:5" s="203" customFormat="1" ht="24" customHeight="1">
      <c r="A51" s="200">
        <f t="shared" si="0"/>
        <v>39</v>
      </c>
      <c r="B51" s="200" t="s">
        <v>141</v>
      </c>
      <c r="C51" s="201">
        <v>9156.2800000000007</v>
      </c>
    </row>
    <row r="52" spans="1:5" s="203" customFormat="1" ht="24" customHeight="1">
      <c r="A52" s="200">
        <f t="shared" si="0"/>
        <v>40</v>
      </c>
      <c r="B52" s="200" t="s">
        <v>142</v>
      </c>
      <c r="C52" s="201">
        <v>26491.200000000001</v>
      </c>
    </row>
    <row r="53" spans="1:5" s="203" customFormat="1" ht="24" customHeight="1">
      <c r="A53" s="200">
        <f t="shared" si="0"/>
        <v>41</v>
      </c>
      <c r="B53" s="200" t="s">
        <v>143</v>
      </c>
      <c r="C53" s="201">
        <v>12303.5</v>
      </c>
    </row>
    <row r="54" spans="1:5" s="203" customFormat="1" ht="24" customHeight="1">
      <c r="A54" s="200">
        <f t="shared" si="0"/>
        <v>42</v>
      </c>
      <c r="B54" s="200" t="s">
        <v>144</v>
      </c>
      <c r="C54" s="201">
        <v>72358.37</v>
      </c>
    </row>
    <row r="55" spans="1:5" s="203" customFormat="1" ht="24" customHeight="1">
      <c r="A55" s="200">
        <f t="shared" si="0"/>
        <v>43</v>
      </c>
      <c r="B55" s="200" t="s">
        <v>145</v>
      </c>
      <c r="C55" s="201">
        <v>263258.71000000002</v>
      </c>
    </row>
    <row r="56" spans="1:5" s="203" customFormat="1" ht="24" customHeight="1">
      <c r="A56" s="200">
        <f t="shared" si="0"/>
        <v>44</v>
      </c>
      <c r="B56" s="205" t="s">
        <v>146</v>
      </c>
      <c r="C56" s="201">
        <v>59989.93</v>
      </c>
    </row>
    <row r="57" spans="1:5" s="194" customFormat="1" ht="17.45" customHeight="1">
      <c r="A57" s="3" t="s">
        <v>113</v>
      </c>
      <c r="B57" s="3"/>
      <c r="C57" s="193">
        <f>SUM(C13:C56)</f>
        <v>2634895</v>
      </c>
      <c r="D57" s="204"/>
    </row>
    <row r="58" spans="1:5" s="194" customFormat="1" ht="12.95" customHeight="1">
      <c r="A58" s="195"/>
      <c r="B58" s="196"/>
      <c r="C58" s="196"/>
    </row>
    <row r="59" spans="1:5" s="194" customFormat="1" ht="15" customHeight="1">
      <c r="A59" s="195"/>
      <c r="B59" s="2" t="s">
        <v>114</v>
      </c>
      <c r="C59" s="2"/>
    </row>
    <row r="60" spans="1:5" s="189" customFormat="1" ht="11.45" customHeight="1">
      <c r="A60" s="197"/>
      <c r="B60" s="197"/>
      <c r="C60" s="197"/>
    </row>
    <row r="61" spans="1:5" ht="38.450000000000003" customHeight="1">
      <c r="B61" s="198"/>
      <c r="C61" s="202"/>
      <c r="E61" s="208"/>
    </row>
    <row r="62" spans="1:5" ht="12.75" customHeight="1"/>
    <row r="63" spans="1:5" ht="12.75" customHeight="1"/>
    <row r="64" spans="1:5" ht="12.75" customHeight="1"/>
    <row r="65" ht="12.75" customHeight="1"/>
    <row r="66" ht="12.75" customHeight="1"/>
  </sheetData>
  <sheetProtection selectLockedCells="1" selectUnlockedCells="1"/>
  <mergeCells count="7">
    <mergeCell ref="A57:B57"/>
    <mergeCell ref="B59:C59"/>
    <mergeCell ref="A6:C6"/>
    <mergeCell ref="A7:C7"/>
    <mergeCell ref="C9:C12"/>
    <mergeCell ref="B9:B12"/>
    <mergeCell ref="A9:A12"/>
  </mergeCells>
  <phoneticPr fontId="4" type="noConversion"/>
  <printOptions horizontalCentered="1"/>
  <pageMargins left="0.15748031496062992" right="0.09" top="0.26" bottom="0.2" header="0.19" footer="0.19685039370078741"/>
  <pageSetup paperSize="9" scale="95" firstPageNumber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7</vt:i4>
      </vt:variant>
    </vt:vector>
  </HeadingPairs>
  <TitlesOfParts>
    <vt:vector size="10" baseType="lpstr">
      <vt:lpstr>Додаток 1</vt:lpstr>
      <vt:lpstr>Додаток 2</vt:lpstr>
      <vt:lpstr>Додаток 3 </vt:lpstr>
      <vt:lpstr>'Додаток 3 '!Excel_BuiltIn__FilterDatabase</vt:lpstr>
      <vt:lpstr>'Додаток 1'!Заголовки_для_друку</vt:lpstr>
      <vt:lpstr>'Додаток 2'!Заголовки_для_друку</vt:lpstr>
      <vt:lpstr>'Додаток 3 '!Заголовки_для_друку</vt:lpstr>
      <vt:lpstr>'Додаток 1'!Область_друку</vt:lpstr>
      <vt:lpstr>'Додаток 2'!Область_друку</vt:lpstr>
      <vt:lpstr>'Додаток 3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PC4</cp:lastModifiedBy>
  <cp:lastPrinted>2022-12-26T09:17:36Z</cp:lastPrinted>
  <dcterms:created xsi:type="dcterms:W3CDTF">2001-11-23T10:13:52Z</dcterms:created>
  <dcterms:modified xsi:type="dcterms:W3CDTF">2022-12-30T09:19:34Z</dcterms:modified>
</cp:coreProperties>
</file>