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132" windowWidth="12396" windowHeight="9312"/>
  </bookViews>
  <sheets>
    <sheet name="Лист1 (2)" sheetId="2" r:id="rId1"/>
  </sheets>
  <definedNames>
    <definedName name="_xlnm._FilterDatabase" localSheetId="0" hidden="1">'Лист1 (2)'!$I$10:$I$29</definedName>
    <definedName name="_xlnm.Print_Titles" localSheetId="0">'Лист1 (2)'!$6:$8</definedName>
    <definedName name="_xlnm.Print_Area" localSheetId="0">'Лист1 (2)'!$A$1:$H$28</definedName>
  </definedNames>
  <calcPr calcId="124519" fullCalcOnLoad="1"/>
</workbook>
</file>

<file path=xl/calcChain.xml><?xml version="1.0" encoding="utf-8"?>
<calcChain xmlns="http://schemas.openxmlformats.org/spreadsheetml/2006/main">
  <c r="H28" i="2"/>
  <c r="F28"/>
  <c r="F29" s="1"/>
  <c r="D15"/>
  <c r="D28" s="1"/>
  <c r="C28"/>
  <c r="E22"/>
  <c r="I22" s="1"/>
  <c r="E17"/>
  <c r="I17" s="1"/>
  <c r="E16"/>
  <c r="I16" s="1"/>
  <c r="E13"/>
  <c r="E12"/>
  <c r="E11"/>
  <c r="E10"/>
  <c r="I10" s="1"/>
  <c r="I23"/>
  <c r="I26"/>
  <c r="C29"/>
  <c r="G28"/>
  <c r="G29" s="1"/>
  <c r="I19"/>
  <c r="I24"/>
  <c r="I21"/>
  <c r="I20"/>
  <c r="I15"/>
  <c r="I13"/>
  <c r="I12"/>
  <c r="I11"/>
  <c r="I9"/>
  <c r="H7"/>
  <c r="G7"/>
  <c r="D29" l="1"/>
  <c r="E28"/>
  <c r="I28" s="1"/>
</calcChain>
</file>

<file path=xl/sharedStrings.xml><?xml version="1.0" encoding="utf-8"?>
<sst xmlns="http://schemas.openxmlformats.org/spreadsheetml/2006/main" count="47" uniqueCount="47">
  <si>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</si>
  <si>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 </t>
  </si>
  <si>
    <t xml:space="preserve">Найменування </t>
  </si>
  <si>
    <t>Загальний фонд</t>
  </si>
  <si>
    <t>Спеціальний фонд</t>
  </si>
  <si>
    <t>тис. грн.</t>
  </si>
  <si>
    <t>ВСЬОГО</t>
  </si>
  <si>
    <t>ККД</t>
  </si>
  <si>
    <t>41030600</t>
  </si>
  <si>
    <t>41030800</t>
  </si>
  <si>
    <t>41031000</t>
  </si>
  <si>
    <t>41035800</t>
  </si>
  <si>
    <t>видатки місцевих бюджетів області у січні-березні 2012 року становлять 2393,8 млн. грн. або 22,8 відсотка до річного плану, у тому числі за загальним фондом –                   2253,4 млн. грн. (23,8 відсотка), спеціальним – 140,4 млн. грн.       (13,9 ві</t>
  </si>
  <si>
    <t>41033900</t>
  </si>
  <si>
    <t>41034200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</si>
  <si>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</si>
  <si>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</si>
  <si>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</t>
  </si>
  <si>
    <t>Субвенція з державного бюджету місцевим бюджетам на придбання витратних матеріалів для закладів охорони здоров'я та лікарських засобів для інгаляційної анестезії</t>
  </si>
  <si>
    <t>СТАН</t>
  </si>
  <si>
    <t>1</t>
  </si>
  <si>
    <t>2</t>
  </si>
  <si>
    <t xml:space="preserve">фінансування загальнодержавних програм, що виконуються місцевими органами влади шляхом одержання </t>
  </si>
  <si>
    <t xml:space="preserve"> Затверджено місцевими радами на рік із урахуванням змін</t>
  </si>
  <si>
    <t>Затверджено місцевими радами на рік із урахуванням змін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</si>
  <si>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</si>
  <si>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цільових коштів (субвенцій) з державного бюджету  на визначену мету в 2018 році</t>
  </si>
  <si>
    <t>41032600</t>
  </si>
  <si>
    <t>41033500</t>
  </si>
  <si>
    <t>41033600</t>
  </si>
  <si>
    <t>41033700</t>
  </si>
  <si>
    <t>41034400</t>
  </si>
  <si>
    <t>41034900</t>
  </si>
  <si>
    <t>41037300</t>
  </si>
  <si>
    <t>Субвенція з державного бюджету місцевим бюджтам на придбання ангіографічного обладнання</t>
  </si>
  <si>
    <t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числа,</t>
  </si>
  <si>
    <t>Субвенція з державного бюджету місцевим бюджетам на реформування регіональних систем охорони здоров'я для здійснення заходів з виконання спільного з Міжнародним банком реконструкції та розвитку проекту "Поліпшення охорони здоров'я на службі у людей 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</si>
  <si>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пунктах,</t>
  </si>
  <si>
    <t>Субвенція з державного бюджету місцевим бюджетам на надання державної підтримки особам з особливими потребами </t>
  </si>
  <si>
    <t>Субвенція з державного бюджету місцевим бюджетам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</si>
  <si>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</t>
  </si>
  <si>
    <t>Субвенція з державного бюджету місцевим бюджетам на формування інфраструктури об'єднаних територіальних громад</t>
  </si>
  <si>
    <t>Субвенція з державного бюджету місцевим бюджетам на модернізацію та оновлення матеріально-технічної бази професійно-технічних навчальних закладів</t>
  </si>
  <si>
    <t>Субвенція з державного бюджету місцевим бюджетам на забезпечення якісної, сучасної та доступної загальної середньої освіти " Нова українська школа"</t>
  </si>
  <si>
    <t>Субвенція з державного бюджету місцевим бюджетам на проведення робіт, пов'язаних зі створенням і забезпеченням функціонування центрів надання адміністративних послуг, у тому числі послуг соціального характеру, в форматі ''Прозорий офіс''</t>
  </si>
  <si>
    <t>Фактично отримано з державного бюджету станом на 01.06.2018</t>
  </si>
  <si>
    <t>Профінансовано станом на 01.06.2018</t>
  </si>
</sst>
</file>

<file path=xl/styles.xml><?xml version="1.0" encoding="utf-8"?>
<styleSheet xmlns="http://schemas.openxmlformats.org/spreadsheetml/2006/main">
  <numFmts count="3">
    <numFmt numFmtId="193" formatCode="_-* #,##0_р_._-;\-* #,##0_р_._-;_-* &quot;-&quot;_р_._-;_-@_-"/>
    <numFmt numFmtId="195" formatCode="_-* #,##0.00_р_._-;\-* #,##0.00_р_._-;_-* &quot;-&quot;??_р_._-;_-@_-"/>
    <numFmt numFmtId="197" formatCode="#,##0.0"/>
  </numFmts>
  <fonts count="33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color indexed="10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color indexed="8"/>
      <name val="MS Sans Serif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20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14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193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37">
    <xf numFmtId="0" fontId="0" fillId="0" borderId="0" xfId="0"/>
    <xf numFmtId="0" fontId="3" fillId="0" borderId="0" xfId="0" applyFont="1"/>
    <xf numFmtId="0" fontId="9" fillId="0" borderId="0" xfId="0" applyFont="1"/>
    <xf numFmtId="0" fontId="5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2" fontId="5" fillId="0" borderId="10" xfId="19" applyNumberFormat="1" applyFont="1" applyFill="1" applyBorder="1" applyAlignment="1" applyProtection="1">
      <alignment horizontal="center" vertical="center" wrapText="1"/>
      <protection hidden="1"/>
    </xf>
    <xf numFmtId="2" fontId="5" fillId="0" borderId="10" xfId="19" applyNumberFormat="1" applyFont="1" applyFill="1" applyBorder="1" applyAlignment="1" applyProtection="1">
      <alignment horizontal="center" vertical="center" wrapText="1"/>
      <protection locked="0" hidden="1"/>
    </xf>
    <xf numFmtId="49" fontId="10" fillId="24" borderId="11" xfId="0" applyNumberFormat="1" applyFont="1" applyFill="1" applyBorder="1" applyAlignment="1" applyProtection="1">
      <alignment horizontal="center" vertical="center" wrapText="1"/>
      <protection hidden="1"/>
    </xf>
    <xf numFmtId="1" fontId="10" fillId="0" borderId="11" xfId="19" applyNumberFormat="1" applyFont="1" applyFill="1" applyBorder="1" applyAlignment="1" applyProtection="1">
      <alignment horizontal="center" vertical="center" wrapText="1"/>
      <protection hidden="1"/>
    </xf>
    <xf numFmtId="1" fontId="10" fillId="0" borderId="11" xfId="19" applyNumberFormat="1" applyFont="1" applyFill="1" applyBorder="1" applyAlignment="1" applyProtection="1">
      <alignment horizontal="center" vertical="center" wrapText="1"/>
      <protection locked="0" hidden="1"/>
    </xf>
    <xf numFmtId="197" fontId="6" fillId="0" borderId="0" xfId="0" applyNumberFormat="1" applyFont="1"/>
    <xf numFmtId="1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/>
    <xf numFmtId="1" fontId="6" fillId="0" borderId="10" xfId="0" applyNumberFormat="1" applyFont="1" applyBorder="1" applyAlignment="1">
      <alignment horizontal="left" vertical="center" wrapText="1"/>
    </xf>
    <xf numFmtId="197" fontId="7" fillId="0" borderId="10" xfId="0" applyNumberFormat="1" applyFont="1" applyBorder="1" applyAlignment="1">
      <alignment horizontal="center" vertical="center"/>
    </xf>
    <xf numFmtId="197" fontId="6" fillId="0" borderId="10" xfId="0" applyNumberFormat="1" applyFont="1" applyBorder="1" applyAlignment="1">
      <alignment horizontal="center" vertical="center"/>
    </xf>
    <xf numFmtId="1" fontId="12" fillId="0" borderId="10" xfId="0" applyNumberFormat="1" applyFont="1" applyBorder="1" applyAlignment="1">
      <alignment horizontal="center" vertical="center" wrapText="1"/>
    </xf>
    <xf numFmtId="197" fontId="8" fillId="0" borderId="10" xfId="0" applyNumberFormat="1" applyFont="1" applyBorder="1" applyAlignment="1">
      <alignment horizontal="center" vertical="center"/>
    </xf>
    <xf numFmtId="197" fontId="4" fillId="0" borderId="0" xfId="0" applyNumberFormat="1" applyFont="1"/>
    <xf numFmtId="197" fontId="13" fillId="0" borderId="0" xfId="0" applyNumberFormat="1" applyFont="1"/>
    <xf numFmtId="197" fontId="3" fillId="0" borderId="0" xfId="0" applyNumberFormat="1" applyFont="1"/>
    <xf numFmtId="197" fontId="9" fillId="0" borderId="0" xfId="0" applyNumberFormat="1" applyFont="1"/>
    <xf numFmtId="1" fontId="7" fillId="0" borderId="10" xfId="0" applyNumberFormat="1" applyFont="1" applyBorder="1" applyAlignment="1">
      <alignment horizontal="left" vertical="center" wrapText="1"/>
    </xf>
    <xf numFmtId="1" fontId="7" fillId="0" borderId="12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32" fillId="0" borderId="10" xfId="37" applyFont="1" applyBorder="1" applyAlignment="1">
      <alignment vertical="center" wrapText="1"/>
    </xf>
    <xf numFmtId="0" fontId="32" fillId="0" borderId="0" xfId="37" applyFont="1" applyAlignment="1">
      <alignment vertical="center" wrapText="1"/>
    </xf>
    <xf numFmtId="1" fontId="7" fillId="0" borderId="10" xfId="0" applyNumberFormat="1" applyFont="1" applyBorder="1" applyAlignment="1">
      <alignment horizontal="center" vertical="center"/>
    </xf>
    <xf numFmtId="1" fontId="7" fillId="0" borderId="13" xfId="0" applyNumberFormat="1" applyFont="1" applyBorder="1" applyAlignment="1">
      <alignment wrapText="1"/>
    </xf>
    <xf numFmtId="1" fontId="7" fillId="0" borderId="10" xfId="0" applyNumberFormat="1" applyFont="1" applyBorder="1" applyAlignment="1">
      <alignment wrapText="1"/>
    </xf>
    <xf numFmtId="0" fontId="8" fillId="0" borderId="0" xfId="0" applyFont="1" applyAlignment="1">
      <alignment horizontal="center"/>
    </xf>
    <xf numFmtId="49" fontId="11" fillId="24" borderId="10" xfId="0" applyNumberFormat="1" applyFont="1" applyFill="1" applyBorder="1" applyAlignment="1" applyProtection="1">
      <alignment horizontal="center" vertical="center" wrapText="1"/>
      <protection hidden="1"/>
    </xf>
    <xf numFmtId="49" fontId="11" fillId="24" borderId="10" xfId="0" applyNumberFormat="1" applyFont="1" applyFill="1" applyBorder="1" applyAlignment="1" applyProtection="1">
      <alignment horizontal="center" wrapText="1"/>
      <protection hidden="1"/>
    </xf>
    <xf numFmtId="49" fontId="11" fillId="24" borderId="10" xfId="0" applyNumberFormat="1" applyFont="1" applyFill="1" applyBorder="1" applyAlignment="1" applyProtection="1">
      <alignment horizontal="center" vertical="center" wrapText="1"/>
    </xf>
  </cellXfs>
  <cellStyles count="46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xxmzviAL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_Лист1 (2)" xfId="3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Тысячи [0]_Розподіл (2)" xfId="43"/>
    <cellStyle name="Тысячи_Розподіл (2)" xfId="44"/>
    <cellStyle name="Хороший" xfId="45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31"/>
  <sheetViews>
    <sheetView showZeros="0" tabSelected="1" view="pageBreakPreview" zoomScale="45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defaultRowHeight="13.2"/>
  <cols>
    <col min="1" max="1" width="16.6640625" style="1" customWidth="1"/>
    <col min="2" max="2" width="100.6640625" style="1" customWidth="1"/>
    <col min="3" max="3" width="26.88671875" style="1" customWidth="1"/>
    <col min="4" max="4" width="29.109375" style="1" customWidth="1"/>
    <col min="5" max="5" width="29" style="1" customWidth="1"/>
    <col min="6" max="6" width="29.109375" style="1" customWidth="1"/>
    <col min="7" max="7" width="24.88671875" style="1" customWidth="1"/>
    <col min="8" max="8" width="27.33203125" style="1" customWidth="1"/>
    <col min="9" max="9" width="11.109375" style="1" bestFit="1" customWidth="1"/>
    <col min="10" max="16384" width="8.88671875" style="1"/>
  </cols>
  <sheetData>
    <row r="1" spans="1:9" s="2" customFormat="1" ht="55.2" customHeight="1">
      <c r="A1" s="33" t="s">
        <v>19</v>
      </c>
      <c r="B1" s="33"/>
      <c r="C1" s="33"/>
      <c r="D1" s="33"/>
      <c r="E1" s="33"/>
      <c r="F1" s="33"/>
      <c r="G1" s="33"/>
      <c r="H1" s="33"/>
    </row>
    <row r="2" spans="1:9" s="2" customFormat="1" ht="32.4" customHeight="1">
      <c r="A2" s="33" t="s">
        <v>22</v>
      </c>
      <c r="B2" s="33"/>
      <c r="C2" s="33"/>
      <c r="D2" s="33"/>
      <c r="E2" s="33"/>
      <c r="F2" s="33"/>
      <c r="G2" s="33"/>
      <c r="H2" s="33"/>
    </row>
    <row r="3" spans="1:9" s="2" customFormat="1" ht="37.950000000000003" customHeight="1">
      <c r="A3" s="33" t="s">
        <v>26</v>
      </c>
      <c r="B3" s="33"/>
      <c r="C3" s="33"/>
      <c r="D3" s="33"/>
      <c r="E3" s="33"/>
      <c r="F3" s="33"/>
      <c r="G3" s="33"/>
      <c r="H3" s="33"/>
    </row>
    <row r="4" spans="1:9" s="2" customFormat="1" ht="21" hidden="1">
      <c r="B4" s="3" t="s">
        <v>12</v>
      </c>
      <c r="C4" s="4"/>
      <c r="D4" s="4"/>
      <c r="E4" s="4"/>
      <c r="F4" s="4"/>
      <c r="G4" s="4"/>
      <c r="H4" s="4"/>
    </row>
    <row r="5" spans="1:9" s="2" customFormat="1" ht="34.950000000000003" customHeight="1">
      <c r="F5" s="5"/>
      <c r="G5" s="6"/>
      <c r="H5" s="7" t="s">
        <v>5</v>
      </c>
    </row>
    <row r="6" spans="1:9" s="2" customFormat="1" ht="37.950000000000003" customHeight="1">
      <c r="A6" s="34" t="s">
        <v>7</v>
      </c>
      <c r="B6" s="34" t="s">
        <v>2</v>
      </c>
      <c r="C6" s="35" t="s">
        <v>3</v>
      </c>
      <c r="D6" s="35"/>
      <c r="E6" s="35"/>
      <c r="F6" s="36" t="s">
        <v>4</v>
      </c>
      <c r="G6" s="36"/>
      <c r="H6" s="36"/>
    </row>
    <row r="7" spans="1:9" s="2" customFormat="1" ht="123.6" customHeight="1">
      <c r="A7" s="34"/>
      <c r="B7" s="34"/>
      <c r="C7" s="8" t="s">
        <v>23</v>
      </c>
      <c r="D7" s="9" t="s">
        <v>45</v>
      </c>
      <c r="E7" s="9" t="s">
        <v>46</v>
      </c>
      <c r="F7" s="8" t="s">
        <v>24</v>
      </c>
      <c r="G7" s="9" t="str">
        <f>+D7</f>
        <v>Фактично отримано з державного бюджету станом на 01.06.2018</v>
      </c>
      <c r="H7" s="9" t="str">
        <f>+E7</f>
        <v>Профінансовано станом на 01.06.2018</v>
      </c>
    </row>
    <row r="8" spans="1:9" s="2" customFormat="1" ht="28.95" customHeight="1">
      <c r="A8" s="10" t="s">
        <v>20</v>
      </c>
      <c r="B8" s="10" t="s">
        <v>21</v>
      </c>
      <c r="C8" s="11">
        <v>3</v>
      </c>
      <c r="D8" s="12">
        <v>4</v>
      </c>
      <c r="E8" s="12">
        <v>5</v>
      </c>
      <c r="F8" s="11">
        <v>6</v>
      </c>
      <c r="G8" s="12">
        <v>7</v>
      </c>
      <c r="H8" s="12">
        <v>8</v>
      </c>
    </row>
    <row r="9" spans="1:9" ht="25.2">
      <c r="A9" s="14"/>
      <c r="B9" s="16"/>
      <c r="C9" s="17"/>
      <c r="D9" s="17"/>
      <c r="E9" s="17"/>
      <c r="F9" s="17"/>
      <c r="G9" s="18"/>
      <c r="H9" s="18"/>
      <c r="I9" s="23">
        <f>+C9+D9+E9+F9+G9+H9</f>
        <v>0</v>
      </c>
    </row>
    <row r="10" spans="1:9" ht="289.5" customHeight="1">
      <c r="A10" s="30" t="s">
        <v>8</v>
      </c>
      <c r="B10" s="25" t="s">
        <v>39</v>
      </c>
      <c r="C10" s="17">
        <v>4471506.5999999996</v>
      </c>
      <c r="D10" s="17">
        <v>1543668.4</v>
      </c>
      <c r="E10" s="17">
        <f t="shared" ref="E10:E16" si="0">+D10</f>
        <v>1543668.4</v>
      </c>
      <c r="F10" s="17">
        <v>0</v>
      </c>
      <c r="G10" s="18">
        <v>0</v>
      </c>
      <c r="H10" s="18">
        <v>0</v>
      </c>
      <c r="I10" s="23">
        <f t="shared" ref="I10:I28" si="1">+C10+D10+E10+F10+G10+H10</f>
        <v>7558843.4000000004</v>
      </c>
    </row>
    <row r="11" spans="1:9" ht="207" customHeight="1">
      <c r="A11" s="30" t="s">
        <v>9</v>
      </c>
      <c r="B11" s="26" t="s">
        <v>40</v>
      </c>
      <c r="C11" s="17">
        <v>5161894</v>
      </c>
      <c r="D11" s="17">
        <v>3577682.5</v>
      </c>
      <c r="E11" s="17">
        <f t="shared" si="0"/>
        <v>3577682.5</v>
      </c>
      <c r="F11" s="17">
        <v>0</v>
      </c>
      <c r="G11" s="18">
        <v>0</v>
      </c>
      <c r="H11" s="18">
        <v>0</v>
      </c>
      <c r="I11" s="23">
        <f t="shared" si="1"/>
        <v>12317259</v>
      </c>
    </row>
    <row r="12" spans="1:9" ht="156" customHeight="1">
      <c r="A12" s="30" t="s">
        <v>10</v>
      </c>
      <c r="B12" s="25" t="s">
        <v>0</v>
      </c>
      <c r="C12" s="17">
        <v>66964.600000000006</v>
      </c>
      <c r="D12" s="17">
        <v>33032.5</v>
      </c>
      <c r="E12" s="17">
        <f t="shared" si="0"/>
        <v>33032.5</v>
      </c>
      <c r="F12" s="17">
        <v>0</v>
      </c>
      <c r="G12" s="18">
        <v>0</v>
      </c>
      <c r="H12" s="18">
        <v>0</v>
      </c>
      <c r="I12" s="23" t="e">
        <f>+C12+E12+#REF!+F12+G12+H12</f>
        <v>#REF!</v>
      </c>
    </row>
    <row r="13" spans="1:9" ht="118.5" customHeight="1">
      <c r="A13" s="30" t="s">
        <v>27</v>
      </c>
      <c r="B13" s="25" t="s">
        <v>17</v>
      </c>
      <c r="C13" s="17">
        <v>9011.2000000000007</v>
      </c>
      <c r="D13" s="17">
        <v>3754.9</v>
      </c>
      <c r="E13" s="17">
        <f t="shared" si="0"/>
        <v>3754.9</v>
      </c>
      <c r="F13" s="17">
        <v>0</v>
      </c>
      <c r="G13" s="18">
        <v>0</v>
      </c>
      <c r="H13" s="18">
        <v>0</v>
      </c>
      <c r="I13" s="23">
        <f t="shared" si="1"/>
        <v>16521</v>
      </c>
    </row>
    <row r="14" spans="1:9" ht="118.5" customHeight="1">
      <c r="A14" s="30">
        <v>41033200</v>
      </c>
      <c r="B14" s="25" t="s">
        <v>41</v>
      </c>
      <c r="C14" s="17">
        <v>26442</v>
      </c>
      <c r="D14" s="17">
        <v>17137</v>
      </c>
      <c r="E14" s="17"/>
      <c r="F14" s="17"/>
      <c r="G14" s="18"/>
      <c r="H14" s="18"/>
      <c r="I14" s="23"/>
    </row>
    <row r="15" spans="1:9" ht="80.400000000000006" customHeight="1">
      <c r="A15" s="30" t="s">
        <v>28</v>
      </c>
      <c r="B15" s="25" t="s">
        <v>34</v>
      </c>
      <c r="C15" s="17">
        <v>23079</v>
      </c>
      <c r="D15" s="17">
        <f>+C15</f>
        <v>23079</v>
      </c>
      <c r="E15" s="17"/>
      <c r="F15" s="17">
        <v>0</v>
      </c>
      <c r="G15" s="18">
        <v>0</v>
      </c>
      <c r="H15" s="18">
        <v>0</v>
      </c>
      <c r="I15" s="23">
        <f t="shared" si="1"/>
        <v>46158</v>
      </c>
    </row>
    <row r="16" spans="1:9" ht="80.400000000000006" customHeight="1">
      <c r="A16" s="30" t="s">
        <v>29</v>
      </c>
      <c r="B16" s="27" t="s">
        <v>25</v>
      </c>
      <c r="C16" s="17">
        <v>65302.400000000001</v>
      </c>
      <c r="D16" s="17">
        <v>27209.1</v>
      </c>
      <c r="E16" s="17">
        <f t="shared" si="0"/>
        <v>27209.1</v>
      </c>
      <c r="F16" s="17">
        <v>0</v>
      </c>
      <c r="G16" s="17">
        <v>0</v>
      </c>
      <c r="H16" s="17">
        <v>0</v>
      </c>
      <c r="I16" s="23">
        <f t="shared" si="1"/>
        <v>119720.6</v>
      </c>
    </row>
    <row r="17" spans="1:9" ht="80.400000000000006" customHeight="1">
      <c r="A17" s="30" t="s">
        <v>30</v>
      </c>
      <c r="B17" s="28" t="s">
        <v>18</v>
      </c>
      <c r="C17" s="17">
        <v>1239</v>
      </c>
      <c r="D17" s="17">
        <v>450.8</v>
      </c>
      <c r="E17" s="17">
        <f>+D17</f>
        <v>450.8</v>
      </c>
      <c r="F17" s="17">
        <v>0</v>
      </c>
      <c r="G17" s="18">
        <v>0</v>
      </c>
      <c r="H17" s="18">
        <v>0</v>
      </c>
      <c r="I17" s="23">
        <f t="shared" si="1"/>
        <v>2140.6</v>
      </c>
    </row>
    <row r="18" spans="1:9" ht="93.75" customHeight="1">
      <c r="A18" s="30">
        <v>41033800</v>
      </c>
      <c r="B18" s="28" t="s">
        <v>42</v>
      </c>
      <c r="C18" s="17">
        <v>2300</v>
      </c>
      <c r="D18" s="17">
        <v>1357.5</v>
      </c>
      <c r="E18" s="17"/>
      <c r="F18" s="17"/>
      <c r="G18" s="18"/>
      <c r="H18" s="18"/>
      <c r="I18" s="23"/>
    </row>
    <row r="19" spans="1:9" ht="80.400000000000006" customHeight="1">
      <c r="A19" s="30" t="s">
        <v>13</v>
      </c>
      <c r="B19" s="29" t="s">
        <v>15</v>
      </c>
      <c r="C19" s="17">
        <v>4199032.9000000004</v>
      </c>
      <c r="D19" s="17">
        <v>1780937</v>
      </c>
      <c r="E19" s="17">
        <v>1250407.1000000001</v>
      </c>
      <c r="F19" s="17">
        <v>0</v>
      </c>
      <c r="G19" s="18">
        <v>0</v>
      </c>
      <c r="H19" s="18">
        <v>0</v>
      </c>
      <c r="I19" s="23">
        <f t="shared" si="1"/>
        <v>7230377</v>
      </c>
    </row>
    <row r="20" spans="1:9" ht="114.75" customHeight="1">
      <c r="A20" s="30" t="s">
        <v>14</v>
      </c>
      <c r="B20" s="25" t="s">
        <v>16</v>
      </c>
      <c r="C20" s="17">
        <v>3621083</v>
      </c>
      <c r="D20" s="17">
        <v>1649446.5</v>
      </c>
      <c r="E20" s="17">
        <v>1491257.4</v>
      </c>
      <c r="F20" s="17">
        <v>0</v>
      </c>
      <c r="G20" s="18">
        <v>0</v>
      </c>
      <c r="H20" s="18">
        <v>0</v>
      </c>
      <c r="I20" s="23">
        <f t="shared" si="1"/>
        <v>6761786.9000000004</v>
      </c>
    </row>
    <row r="21" spans="1:9" ht="147" customHeight="1">
      <c r="A21" s="30" t="s">
        <v>31</v>
      </c>
      <c r="B21" s="25" t="s">
        <v>35</v>
      </c>
      <c r="C21" s="17">
        <v>13850.8</v>
      </c>
      <c r="D21" s="17">
        <v>6390.2</v>
      </c>
      <c r="E21" s="17"/>
      <c r="F21" s="17">
        <v>0</v>
      </c>
      <c r="G21" s="18">
        <v>0</v>
      </c>
      <c r="H21" s="18">
        <v>0</v>
      </c>
      <c r="I21" s="23">
        <f t="shared" si="1"/>
        <v>20241</v>
      </c>
    </row>
    <row r="22" spans="1:9" ht="162" customHeight="1">
      <c r="A22" s="30" t="s">
        <v>32</v>
      </c>
      <c r="B22" s="25" t="s">
        <v>36</v>
      </c>
      <c r="C22" s="17">
        <v>0</v>
      </c>
      <c r="D22" s="17">
        <v>0</v>
      </c>
      <c r="E22" s="17">
        <f>+D22</f>
        <v>0</v>
      </c>
      <c r="F22" s="17">
        <v>2324.1999999999998</v>
      </c>
      <c r="G22" s="18">
        <v>0</v>
      </c>
      <c r="H22" s="18">
        <v>0</v>
      </c>
      <c r="I22" s="23">
        <f t="shared" si="1"/>
        <v>2324.1999999999998</v>
      </c>
    </row>
    <row r="23" spans="1:9" ht="141.75" customHeight="1">
      <c r="A23" s="30">
        <v>41035400</v>
      </c>
      <c r="B23" s="25" t="s">
        <v>38</v>
      </c>
      <c r="C23" s="17">
        <v>19091.8</v>
      </c>
      <c r="D23" s="17">
        <v>6701.1</v>
      </c>
      <c r="E23" s="17"/>
      <c r="F23" s="17"/>
      <c r="G23" s="18"/>
      <c r="H23" s="18"/>
      <c r="I23" s="23">
        <f t="shared" si="1"/>
        <v>25792.9</v>
      </c>
    </row>
    <row r="24" spans="1:9" ht="216" customHeight="1">
      <c r="A24" s="30" t="s">
        <v>11</v>
      </c>
      <c r="B24" s="25" t="s">
        <v>1</v>
      </c>
      <c r="C24" s="17">
        <v>29945.599999999999</v>
      </c>
      <c r="D24" s="17">
        <v>9398.4</v>
      </c>
      <c r="E24" s="17">
        <v>9375.9</v>
      </c>
      <c r="F24" s="17">
        <v>0</v>
      </c>
      <c r="G24" s="18">
        <v>0</v>
      </c>
      <c r="H24" s="18">
        <v>0</v>
      </c>
      <c r="I24" s="23">
        <f t="shared" si="1"/>
        <v>48719.9</v>
      </c>
    </row>
    <row r="25" spans="1:9" ht="159" customHeight="1">
      <c r="A25" s="30">
        <v>41037200</v>
      </c>
      <c r="B25" s="25" t="s">
        <v>43</v>
      </c>
      <c r="C25" s="17">
        <v>100424.6</v>
      </c>
      <c r="D25" s="17">
        <v>48549.2</v>
      </c>
      <c r="E25" s="17"/>
      <c r="F25" s="17"/>
      <c r="G25" s="18"/>
      <c r="H25" s="18"/>
      <c r="I25" s="23"/>
    </row>
    <row r="26" spans="1:9" ht="165.75" customHeight="1">
      <c r="A26" s="30" t="s">
        <v>33</v>
      </c>
      <c r="B26" s="32" t="s">
        <v>37</v>
      </c>
      <c r="C26" s="17">
        <v>0</v>
      </c>
      <c r="D26" s="17">
        <v>0</v>
      </c>
      <c r="E26" s="17">
        <v>0</v>
      </c>
      <c r="F26" s="17">
        <v>583215</v>
      </c>
      <c r="G26" s="18">
        <v>209243.6</v>
      </c>
      <c r="H26" s="18">
        <v>46562</v>
      </c>
      <c r="I26" s="23">
        <f t="shared" si="1"/>
        <v>839020.6</v>
      </c>
    </row>
    <row r="27" spans="1:9" ht="142.5" customHeight="1">
      <c r="A27" s="30">
        <v>41039100</v>
      </c>
      <c r="B27" s="31" t="s">
        <v>44</v>
      </c>
      <c r="C27" s="17">
        <v>368.4</v>
      </c>
      <c r="D27" s="17">
        <v>368.4</v>
      </c>
      <c r="E27" s="17"/>
      <c r="F27" s="17"/>
      <c r="G27" s="18"/>
      <c r="H27" s="18"/>
      <c r="I27" s="23"/>
    </row>
    <row r="28" spans="1:9" ht="44.4" customHeight="1">
      <c r="A28" s="15"/>
      <c r="B28" s="19" t="s">
        <v>6</v>
      </c>
      <c r="C28" s="20">
        <f>SUM(C10:C27)</f>
        <v>17811535.900000002</v>
      </c>
      <c r="D28" s="20">
        <f>SUM(D10:D27)</f>
        <v>8729162.4999999981</v>
      </c>
      <c r="E28" s="20">
        <f>SUM(E10:E27)</f>
        <v>7936838.6000000015</v>
      </c>
      <c r="F28" s="20">
        <f>SUM(F10:F27)</f>
        <v>585539.19999999995</v>
      </c>
      <c r="G28" s="20">
        <f>SUM(G9:G26)</f>
        <v>209243.6</v>
      </c>
      <c r="H28" s="20">
        <f>SUM(H26)</f>
        <v>46562</v>
      </c>
      <c r="I28" s="23">
        <f t="shared" si="1"/>
        <v>35318881.800000004</v>
      </c>
    </row>
    <row r="29" spans="1:9" s="2" customFormat="1" ht="22.8">
      <c r="C29" s="13">
        <f>16031772.127-C28</f>
        <v>-1779763.7730000019</v>
      </c>
      <c r="D29" s="24">
        <f>14920390.532-D28</f>
        <v>6191228.0320000015</v>
      </c>
      <c r="F29" s="24">
        <f>346850.218-F28</f>
        <v>-238688.98199999996</v>
      </c>
      <c r="G29" s="24">
        <f>277723.514-G28</f>
        <v>68479.914000000019</v>
      </c>
    </row>
    <row r="30" spans="1:9" ht="22.8">
      <c r="C30" s="21"/>
      <c r="D30" s="21"/>
    </row>
    <row r="31" spans="1:9" ht="18">
      <c r="C31" s="22"/>
    </row>
  </sheetData>
  <autoFilter ref="I10:I29"/>
  <mergeCells count="7">
    <mergeCell ref="A3:H3"/>
    <mergeCell ref="A1:H1"/>
    <mergeCell ref="A2:H2"/>
    <mergeCell ref="A6:A7"/>
    <mergeCell ref="B6:B7"/>
    <mergeCell ref="C6:E6"/>
    <mergeCell ref="F6:H6"/>
  </mergeCells>
  <phoneticPr fontId="2" type="noConversion"/>
  <printOptions horizontalCentered="1"/>
  <pageMargins left="0.19" right="0.16" top="0.4" bottom="0.17" header="0.18" footer="0.17"/>
  <pageSetup paperSize="9" scale="3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 (2)</vt:lpstr>
      <vt:lpstr>'Лист1 (2)'!Заголовки_для_печати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budget-Galya</dc:creator>
  <cp:lastModifiedBy>user</cp:lastModifiedBy>
  <cp:lastPrinted>2018-06-13T08:11:29Z</cp:lastPrinted>
  <dcterms:created xsi:type="dcterms:W3CDTF">2011-11-17T13:18:09Z</dcterms:created>
  <dcterms:modified xsi:type="dcterms:W3CDTF">2022-06-09T11:33:05Z</dcterms:modified>
</cp:coreProperties>
</file>