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48" windowWidth="16740" windowHeight="12768" activeTab="1"/>
  </bookViews>
  <sheets>
    <sheet name="за видами надходжень " sheetId="13" r:id="rId1"/>
    <sheet name="мб зф по АТО " sheetId="14" r:id="rId2"/>
    <sheet name="дотац по АТО" sheetId="18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Б21000" localSheetId="2">#REF!</definedName>
    <definedName name="_Б21000" localSheetId="0">#REF!</definedName>
    <definedName name="_Б21000" localSheetId="1">#REF!</definedName>
    <definedName name="_Б21000">#REF!</definedName>
    <definedName name="_Б22000" localSheetId="2">#REF!</definedName>
    <definedName name="_Б22000" localSheetId="0">#REF!</definedName>
    <definedName name="_Б22000" localSheetId="1">#REF!</definedName>
    <definedName name="_Б22000">#REF!</definedName>
    <definedName name="_Б22100" localSheetId="2">#REF!</definedName>
    <definedName name="_Б22100" localSheetId="0">#REF!</definedName>
    <definedName name="_Б22100" localSheetId="1">#REF!</definedName>
    <definedName name="_Б22100">#REF!</definedName>
    <definedName name="_Б22110" localSheetId="2">#REF!</definedName>
    <definedName name="_Б22110" localSheetId="0">#REF!</definedName>
    <definedName name="_Б22110" localSheetId="1">#REF!</definedName>
    <definedName name="_Б22110">#REF!</definedName>
    <definedName name="_Б22111" localSheetId="2">#REF!</definedName>
    <definedName name="_Б22111" localSheetId="0">#REF!</definedName>
    <definedName name="_Б22111" localSheetId="1">#REF!</definedName>
    <definedName name="_Б22111">#REF!</definedName>
    <definedName name="_Б22112" localSheetId="2">#REF!</definedName>
    <definedName name="_Б22112" localSheetId="0">#REF!</definedName>
    <definedName name="_Б22112" localSheetId="1">#REF!</definedName>
    <definedName name="_Б22112">#REF!</definedName>
    <definedName name="_Б22113">#REF!</definedName>
    <definedName name="_Б22200" localSheetId="2">#REF!</definedName>
    <definedName name="_Б22200" localSheetId="0">#REF!</definedName>
    <definedName name="_Б22200" localSheetId="1">#REF!</definedName>
    <definedName name="_Б22200">#REF!</definedName>
    <definedName name="_Б23000" localSheetId="2">#REF!</definedName>
    <definedName name="_Б23000" localSheetId="0">#REF!</definedName>
    <definedName name="_Б23000" localSheetId="1">#REF!</definedName>
    <definedName name="_Б23000">#REF!</definedName>
    <definedName name="_Б24000" localSheetId="2">#REF!</definedName>
    <definedName name="_Б24000" localSheetId="0">#REF!</definedName>
    <definedName name="_Б24000" localSheetId="1">#REF!</definedName>
    <definedName name="_Б24000">#REF!</definedName>
    <definedName name="_Б25000" localSheetId="2">#REF!</definedName>
    <definedName name="_Б25000" localSheetId="0">#REF!</definedName>
    <definedName name="_Б25000" localSheetId="1">#REF!</definedName>
    <definedName name="_Б25000">#REF!</definedName>
    <definedName name="_Б25003" localSheetId="2">#REF!</definedName>
    <definedName name="_Б25003" localSheetId="1">#REF!</definedName>
    <definedName name="_Б25003">#REF!</definedName>
    <definedName name="_Б41000" localSheetId="2">#REF!</definedName>
    <definedName name="_Б41000" localSheetId="0">#REF!</definedName>
    <definedName name="_Б41000" localSheetId="1">#REF!</definedName>
    <definedName name="_Б41000">#REF!</definedName>
    <definedName name="_Б42000" localSheetId="2">#REF!</definedName>
    <definedName name="_Б42000" localSheetId="0">#REF!</definedName>
    <definedName name="_Б42000" localSheetId="1">#REF!</definedName>
    <definedName name="_Б42000">#REF!</definedName>
    <definedName name="_Б43000" localSheetId="2">#REF!</definedName>
    <definedName name="_Б43000" localSheetId="0">#REF!</definedName>
    <definedName name="_Б43000" localSheetId="1">#REF!</definedName>
    <definedName name="_Б43000">#REF!</definedName>
    <definedName name="_Б44000" localSheetId="2">#REF!</definedName>
    <definedName name="_Б44000" localSheetId="0">#REF!</definedName>
    <definedName name="_Б44000" localSheetId="1">#REF!</definedName>
    <definedName name="_Б44000">#REF!</definedName>
    <definedName name="_Б45000" localSheetId="2">#REF!</definedName>
    <definedName name="_Б45000" localSheetId="0">#REF!</definedName>
    <definedName name="_Б45000" localSheetId="1">#REF!</definedName>
    <definedName name="_Б45000">#REF!</definedName>
    <definedName name="_Б46000" localSheetId="2">#REF!</definedName>
    <definedName name="_Б46000" localSheetId="0">#REF!</definedName>
    <definedName name="_Б46000" localSheetId="1">#REF!</definedName>
    <definedName name="_Б46000">#REF!</definedName>
    <definedName name="_В010100" localSheetId="2">#REF!</definedName>
    <definedName name="_В010100" localSheetId="0">#REF!</definedName>
    <definedName name="_В010100" localSheetId="1">#REF!</definedName>
    <definedName name="_В010100">#REF!</definedName>
    <definedName name="_В010200" localSheetId="2">#REF!</definedName>
    <definedName name="_В010200" localSheetId="0">#REF!</definedName>
    <definedName name="_В010200" localSheetId="1">#REF!</definedName>
    <definedName name="_В010200">#REF!</definedName>
    <definedName name="_В040000" localSheetId="2">#REF!</definedName>
    <definedName name="_В040000" localSheetId="0">#REF!</definedName>
    <definedName name="_В040000" localSheetId="1">#REF!</definedName>
    <definedName name="_В040000">#REF!</definedName>
    <definedName name="_В050000" localSheetId="2">#REF!</definedName>
    <definedName name="_В050000" localSheetId="0">#REF!</definedName>
    <definedName name="_В050000" localSheetId="1">#REF!</definedName>
    <definedName name="_В050000">#REF!</definedName>
    <definedName name="_В060000" localSheetId="2">#REF!</definedName>
    <definedName name="_В060000" localSheetId="0">#REF!</definedName>
    <definedName name="_В060000" localSheetId="1">#REF!</definedName>
    <definedName name="_В060000">#REF!</definedName>
    <definedName name="_В070000" localSheetId="2">#REF!</definedName>
    <definedName name="_В070000" localSheetId="0">#REF!</definedName>
    <definedName name="_В070000" localSheetId="1">#REF!</definedName>
    <definedName name="_В070000">#REF!</definedName>
    <definedName name="_В080000" localSheetId="2">#REF!</definedName>
    <definedName name="_В080000" localSheetId="0">#REF!</definedName>
    <definedName name="_В080000" localSheetId="1">#REF!</definedName>
    <definedName name="_В080000">#REF!</definedName>
    <definedName name="_В090000" localSheetId="2">#REF!</definedName>
    <definedName name="_В090000" localSheetId="0">#REF!</definedName>
    <definedName name="_В090000" localSheetId="1">#REF!</definedName>
    <definedName name="_В090000">#REF!</definedName>
    <definedName name="_В090200" localSheetId="2">#REF!</definedName>
    <definedName name="_В090200" localSheetId="0">#REF!</definedName>
    <definedName name="_В090200" localSheetId="1">#REF!</definedName>
    <definedName name="_В090200">#REF!</definedName>
    <definedName name="_В090201" localSheetId="2">#REF!</definedName>
    <definedName name="_В090201" localSheetId="0">#REF!</definedName>
    <definedName name="_В090201" localSheetId="1">#REF!</definedName>
    <definedName name="_В090201">#REF!</definedName>
    <definedName name="_В090202" localSheetId="2">#REF!</definedName>
    <definedName name="_В090202" localSheetId="0">#REF!</definedName>
    <definedName name="_В090202" localSheetId="1">#REF!</definedName>
    <definedName name="_В090202">#REF!</definedName>
    <definedName name="_В090203" localSheetId="2">#REF!</definedName>
    <definedName name="_В090203" localSheetId="0">#REF!</definedName>
    <definedName name="_В090203" localSheetId="1">#REF!</definedName>
    <definedName name="_В090203">#REF!</definedName>
    <definedName name="_В090300" localSheetId="2">#REF!</definedName>
    <definedName name="_В090300" localSheetId="0">#REF!</definedName>
    <definedName name="_В090300" localSheetId="1">#REF!</definedName>
    <definedName name="_В090300">#REF!</definedName>
    <definedName name="_В090301" localSheetId="2">#REF!</definedName>
    <definedName name="_В090301" localSheetId="0">#REF!</definedName>
    <definedName name="_В090301" localSheetId="1">#REF!</definedName>
    <definedName name="_В090301">#REF!</definedName>
    <definedName name="_В090302" localSheetId="2">#REF!</definedName>
    <definedName name="_В090302" localSheetId="0">#REF!</definedName>
    <definedName name="_В090302" localSheetId="1">#REF!</definedName>
    <definedName name="_В090302">#REF!</definedName>
    <definedName name="_В090303" localSheetId="2">#REF!</definedName>
    <definedName name="_В090303" localSheetId="0">#REF!</definedName>
    <definedName name="_В090303" localSheetId="1">#REF!</definedName>
    <definedName name="_В090303">#REF!</definedName>
    <definedName name="_В090304" localSheetId="2">#REF!</definedName>
    <definedName name="_В090304" localSheetId="0">#REF!</definedName>
    <definedName name="_В090304" localSheetId="1">#REF!</definedName>
    <definedName name="_В090304">#REF!</definedName>
    <definedName name="_В090305" localSheetId="2">#REF!</definedName>
    <definedName name="_В090305" localSheetId="0">#REF!</definedName>
    <definedName name="_В090305" localSheetId="1">#REF!</definedName>
    <definedName name="_В090305">#REF!</definedName>
    <definedName name="_В090306" localSheetId="2">#REF!</definedName>
    <definedName name="_В090306" localSheetId="0">#REF!</definedName>
    <definedName name="_В090306" localSheetId="1">#REF!</definedName>
    <definedName name="_В090306">#REF!</definedName>
    <definedName name="_В090307" localSheetId="2">#REF!</definedName>
    <definedName name="_В090307" localSheetId="0">#REF!</definedName>
    <definedName name="_В090307" localSheetId="1">#REF!</definedName>
    <definedName name="_В090307">#REF!</definedName>
    <definedName name="_В090400" localSheetId="2">#REF!</definedName>
    <definedName name="_В090400" localSheetId="0">#REF!</definedName>
    <definedName name="_В090400" localSheetId="1">#REF!</definedName>
    <definedName name="_В090400">#REF!</definedName>
    <definedName name="_В090405" localSheetId="2">#REF!</definedName>
    <definedName name="_В090405" localSheetId="0">#REF!</definedName>
    <definedName name="_В090405" localSheetId="1">#REF!</definedName>
    <definedName name="_В090405">#REF!</definedName>
    <definedName name="_В090412" localSheetId="2">#REF!</definedName>
    <definedName name="_В090412" localSheetId="0">#REF!</definedName>
    <definedName name="_В090412" localSheetId="1">#REF!</definedName>
    <definedName name="_В090412">#REF!</definedName>
    <definedName name="_В090601" localSheetId="2">#REF!</definedName>
    <definedName name="_В090601" localSheetId="0">#REF!</definedName>
    <definedName name="_В090601" localSheetId="1">#REF!</definedName>
    <definedName name="_В090601">#REF!</definedName>
    <definedName name="_В090700" localSheetId="2">#REF!</definedName>
    <definedName name="_В090700" localSheetId="0">#REF!</definedName>
    <definedName name="_В090700" localSheetId="1">#REF!</definedName>
    <definedName name="_В090700">#REF!</definedName>
    <definedName name="_В090900" localSheetId="2">#REF!</definedName>
    <definedName name="_В090900" localSheetId="0">#REF!</definedName>
    <definedName name="_В090900" localSheetId="1">#REF!</definedName>
    <definedName name="_В090900">#REF!</definedName>
    <definedName name="_В091100" localSheetId="2">#REF!</definedName>
    <definedName name="_В091100" localSheetId="0">#REF!</definedName>
    <definedName name="_В091100" localSheetId="1">#REF!</definedName>
    <definedName name="_В091100">#REF!</definedName>
    <definedName name="_В091200" localSheetId="2">#REF!</definedName>
    <definedName name="_В091200" localSheetId="0">#REF!</definedName>
    <definedName name="_В091200" localSheetId="1">#REF!</definedName>
    <definedName name="_В091200">#REF!</definedName>
    <definedName name="_В100000" localSheetId="2">#REF!</definedName>
    <definedName name="_В100000" localSheetId="0">#REF!</definedName>
    <definedName name="_В100000" localSheetId="1">#REF!</definedName>
    <definedName name="_В100000">#REF!</definedName>
    <definedName name="_В100100" localSheetId="2">#REF!</definedName>
    <definedName name="_В100100" localSheetId="0">#REF!</definedName>
    <definedName name="_В100100" localSheetId="1">#REF!</definedName>
    <definedName name="_В100100">#REF!</definedName>
    <definedName name="_В100103" localSheetId="2">#REF!</definedName>
    <definedName name="_В100103" localSheetId="0">#REF!</definedName>
    <definedName name="_В100103" localSheetId="1">#REF!</definedName>
    <definedName name="_В100103">#REF!</definedName>
    <definedName name="_В100200" localSheetId="2">#REF!</definedName>
    <definedName name="_В100200" localSheetId="0">#REF!</definedName>
    <definedName name="_В100200" localSheetId="1">#REF!</definedName>
    <definedName name="_В100200">#REF!</definedName>
    <definedName name="_В100203" localSheetId="2">#REF!</definedName>
    <definedName name="_В100203" localSheetId="0">#REF!</definedName>
    <definedName name="_В100203" localSheetId="1">#REF!</definedName>
    <definedName name="_В100203">#REF!</definedName>
    <definedName name="_В100204" localSheetId="2">#REF!</definedName>
    <definedName name="_В100204" localSheetId="0">#REF!</definedName>
    <definedName name="_В100204" localSheetId="1">#REF!</definedName>
    <definedName name="_В100204">#REF!</definedName>
    <definedName name="_В110000" localSheetId="2">#REF!</definedName>
    <definedName name="_В110000" localSheetId="0">#REF!</definedName>
    <definedName name="_В110000" localSheetId="1">#REF!</definedName>
    <definedName name="_В110000">#REF!</definedName>
    <definedName name="_В120000" localSheetId="2">#REF!</definedName>
    <definedName name="_В120000" localSheetId="0">#REF!</definedName>
    <definedName name="_В120000" localSheetId="1">#REF!</definedName>
    <definedName name="_В120000">#REF!</definedName>
    <definedName name="_В130000" localSheetId="2">#REF!</definedName>
    <definedName name="_В130000" localSheetId="0">#REF!</definedName>
    <definedName name="_В130000" localSheetId="1">#REF!</definedName>
    <definedName name="_В130000">#REF!</definedName>
    <definedName name="_В140000" localSheetId="2">#REF!</definedName>
    <definedName name="_В140000" localSheetId="0">#REF!</definedName>
    <definedName name="_В140000" localSheetId="1">#REF!</definedName>
    <definedName name="_В140000">#REF!</definedName>
    <definedName name="_В140102" localSheetId="2">#REF!</definedName>
    <definedName name="_В140102" localSheetId="0">#REF!</definedName>
    <definedName name="_В140102" localSheetId="1">#REF!</definedName>
    <definedName name="_В140102">#REF!</definedName>
    <definedName name="_В150000" localSheetId="2">#REF!</definedName>
    <definedName name="_В150000" localSheetId="0">#REF!</definedName>
    <definedName name="_В150000" localSheetId="1">#REF!</definedName>
    <definedName name="_В150000">#REF!</definedName>
    <definedName name="_В150101" localSheetId="2">#REF!</definedName>
    <definedName name="_В150101" localSheetId="0">#REF!</definedName>
    <definedName name="_В150101" localSheetId="1">#REF!</definedName>
    <definedName name="_В150101">#REF!</definedName>
    <definedName name="_В160000" localSheetId="2">#REF!</definedName>
    <definedName name="_В160000" localSheetId="0">#REF!</definedName>
    <definedName name="_В160000" localSheetId="1">#REF!</definedName>
    <definedName name="_В160000">#REF!</definedName>
    <definedName name="_В160100" localSheetId="2">#REF!</definedName>
    <definedName name="_В160100" localSheetId="0">#REF!</definedName>
    <definedName name="_В160100" localSheetId="1">#REF!</definedName>
    <definedName name="_В160100">#REF!</definedName>
    <definedName name="_В160103" localSheetId="2">#REF!</definedName>
    <definedName name="_В160103" localSheetId="0">#REF!</definedName>
    <definedName name="_В160103" localSheetId="1">#REF!</definedName>
    <definedName name="_В160103">#REF!</definedName>
    <definedName name="_В160200" localSheetId="2">#REF!</definedName>
    <definedName name="_В160200" localSheetId="0">#REF!</definedName>
    <definedName name="_В160200" localSheetId="1">#REF!</definedName>
    <definedName name="_В160200">#REF!</definedName>
    <definedName name="_В160300" localSheetId="2">#REF!</definedName>
    <definedName name="_В160300" localSheetId="0">#REF!</definedName>
    <definedName name="_В160300" localSheetId="1">#REF!</definedName>
    <definedName name="_В160300">#REF!</definedName>
    <definedName name="_В160304" localSheetId="2">#REF!</definedName>
    <definedName name="_В160304" localSheetId="0">#REF!</definedName>
    <definedName name="_В160304" localSheetId="1">#REF!</definedName>
    <definedName name="_В160304">#REF!</definedName>
    <definedName name="_В170000" localSheetId="2">#REF!</definedName>
    <definedName name="_В170000" localSheetId="0">#REF!</definedName>
    <definedName name="_В170000" localSheetId="1">#REF!</definedName>
    <definedName name="_В170000">#REF!</definedName>
    <definedName name="_В170100" localSheetId="2">#REF!</definedName>
    <definedName name="_В170100" localSheetId="0">#REF!</definedName>
    <definedName name="_В170100" localSheetId="1">#REF!</definedName>
    <definedName name="_В170100">#REF!</definedName>
    <definedName name="_В170101" localSheetId="2">#REF!</definedName>
    <definedName name="_В170101" localSheetId="0">#REF!</definedName>
    <definedName name="_В170101" localSheetId="1">#REF!</definedName>
    <definedName name="_В170101">#REF!</definedName>
    <definedName name="_В170300" localSheetId="2">#REF!</definedName>
    <definedName name="_В170300" localSheetId="0">#REF!</definedName>
    <definedName name="_В170300" localSheetId="1">#REF!</definedName>
    <definedName name="_В170300">#REF!</definedName>
    <definedName name="_В170303" localSheetId="2">#REF!</definedName>
    <definedName name="_В170303" localSheetId="0">#REF!</definedName>
    <definedName name="_В170303" localSheetId="1">#REF!</definedName>
    <definedName name="_В170303">#REF!</definedName>
    <definedName name="_В170600" localSheetId="2">#REF!</definedName>
    <definedName name="_В170600" localSheetId="0">#REF!</definedName>
    <definedName name="_В170600" localSheetId="1">#REF!</definedName>
    <definedName name="_В170600">#REF!</definedName>
    <definedName name="_В170601" localSheetId="2">#REF!</definedName>
    <definedName name="_В170601" localSheetId="0">#REF!</definedName>
    <definedName name="_В170601" localSheetId="1">#REF!</definedName>
    <definedName name="_В170601">#REF!</definedName>
    <definedName name="_В170700" localSheetId="2">#REF!</definedName>
    <definedName name="_В170700" localSheetId="0">#REF!</definedName>
    <definedName name="_В170700" localSheetId="1">#REF!</definedName>
    <definedName name="_В170700">#REF!</definedName>
    <definedName name="_В170703" localSheetId="2">#REF!</definedName>
    <definedName name="_В170703" localSheetId="0">#REF!</definedName>
    <definedName name="_В170703" localSheetId="1">#REF!</definedName>
    <definedName name="_В170703">#REF!</definedName>
    <definedName name="_В200000" localSheetId="2">#REF!</definedName>
    <definedName name="_В200000" localSheetId="0">#REF!</definedName>
    <definedName name="_В200000" localSheetId="1">#REF!</definedName>
    <definedName name="_В200000">#REF!</definedName>
    <definedName name="_В210000" localSheetId="2">#REF!</definedName>
    <definedName name="_В210000" localSheetId="0">#REF!</definedName>
    <definedName name="_В210000" localSheetId="1">#REF!</definedName>
    <definedName name="_В210000">#REF!</definedName>
    <definedName name="_В210200" localSheetId="2">#REF!</definedName>
    <definedName name="_В210200" localSheetId="0">#REF!</definedName>
    <definedName name="_В210200" localSheetId="1">#REF!</definedName>
    <definedName name="_В210200">#REF!</definedName>
    <definedName name="_В240000" localSheetId="2">#REF!</definedName>
    <definedName name="_В240000" localSheetId="0">#REF!</definedName>
    <definedName name="_В240000" localSheetId="1">#REF!</definedName>
    <definedName name="_В240000">#REF!</definedName>
    <definedName name="_В240600" localSheetId="2">#REF!</definedName>
    <definedName name="_В240600" localSheetId="0">#REF!</definedName>
    <definedName name="_В240600" localSheetId="1">#REF!</definedName>
    <definedName name="_В240600">#REF!</definedName>
    <definedName name="_В250000" localSheetId="2">#REF!</definedName>
    <definedName name="_В250000" localSheetId="0">#REF!</definedName>
    <definedName name="_В250000" localSheetId="1">#REF!</definedName>
    <definedName name="_В250000">#REF!</definedName>
    <definedName name="_В250102" localSheetId="2">#REF!</definedName>
    <definedName name="_В250102" localSheetId="0">#REF!</definedName>
    <definedName name="_В250102" localSheetId="1">#REF!</definedName>
    <definedName name="_В250102">#REF!</definedName>
    <definedName name="_В250200" localSheetId="2">#REF!</definedName>
    <definedName name="_В250200" localSheetId="0">#REF!</definedName>
    <definedName name="_В250200" localSheetId="1">#REF!</definedName>
    <definedName name="_В250200">#REF!</definedName>
    <definedName name="_В250301" localSheetId="2">#REF!</definedName>
    <definedName name="_В250301" localSheetId="0">#REF!</definedName>
    <definedName name="_В250301" localSheetId="1">#REF!</definedName>
    <definedName name="_В250301">#REF!</definedName>
    <definedName name="_В250307" localSheetId="2">#REF!</definedName>
    <definedName name="_В250307" localSheetId="0">#REF!</definedName>
    <definedName name="_В250307" localSheetId="1">#REF!</definedName>
    <definedName name="_В250307">#REF!</definedName>
    <definedName name="_В250500" localSheetId="2">#REF!</definedName>
    <definedName name="_В250500" localSheetId="0">#REF!</definedName>
    <definedName name="_В250500" localSheetId="1">#REF!</definedName>
    <definedName name="_В250500">#REF!</definedName>
    <definedName name="_В250501" localSheetId="2">#REF!</definedName>
    <definedName name="_В250501" localSheetId="0">#REF!</definedName>
    <definedName name="_В250501" localSheetId="1">#REF!</definedName>
    <definedName name="_В250501">#REF!</definedName>
    <definedName name="_В250502" localSheetId="2">#REF!</definedName>
    <definedName name="_В250502" localSheetId="0">#REF!</definedName>
    <definedName name="_В250502" localSheetId="1">#REF!</definedName>
    <definedName name="_В250502">#REF!</definedName>
    <definedName name="_Д100000" localSheetId="2">#REF!</definedName>
    <definedName name="_Д100000" localSheetId="0">#REF!</definedName>
    <definedName name="_Д100000" localSheetId="1">#REF!</definedName>
    <definedName name="_Д100000">#REF!</definedName>
    <definedName name="_Д110000" localSheetId="2">#REF!</definedName>
    <definedName name="_Д110000" localSheetId="0">#REF!</definedName>
    <definedName name="_Д110000" localSheetId="1">#REF!</definedName>
    <definedName name="_Д110000">#REF!</definedName>
    <definedName name="_Д110100" localSheetId="2">#REF!</definedName>
    <definedName name="_Д110100" localSheetId="0">#REF!</definedName>
    <definedName name="_Д110100" localSheetId="1">#REF!</definedName>
    <definedName name="_Д110100">#REF!</definedName>
    <definedName name="_Д110200" localSheetId="2">#REF!</definedName>
    <definedName name="_Д110200" localSheetId="0">#REF!</definedName>
    <definedName name="_Д110200" localSheetId="1">#REF!</definedName>
    <definedName name="_Д110200">#REF!</definedName>
    <definedName name="_Д120000" localSheetId="2">#REF!</definedName>
    <definedName name="_Д120000" localSheetId="0">#REF!</definedName>
    <definedName name="_Д120000" localSheetId="1">#REF!</definedName>
    <definedName name="_Д120000">#REF!</definedName>
    <definedName name="_Д120200" localSheetId="2">#REF!</definedName>
    <definedName name="_Д120200" localSheetId="0">#REF!</definedName>
    <definedName name="_Д120200" localSheetId="1">#REF!</definedName>
    <definedName name="_Д120200">#REF!</definedName>
    <definedName name="_Д130000" localSheetId="2">#REF!</definedName>
    <definedName name="_Д130000" localSheetId="0">#REF!</definedName>
    <definedName name="_Д130000" localSheetId="1">#REF!</definedName>
    <definedName name="_Д130000">#REF!</definedName>
    <definedName name="_Д130100" localSheetId="2">#REF!</definedName>
    <definedName name="_Д130100" localSheetId="0">#REF!</definedName>
    <definedName name="_Д130100" localSheetId="1">#REF!</definedName>
    <definedName name="_Д130100">#REF!</definedName>
    <definedName name="_Д130200" localSheetId="2">#REF!</definedName>
    <definedName name="_Д130200" localSheetId="0">#REF!</definedName>
    <definedName name="_Д130200" localSheetId="1">#REF!</definedName>
    <definedName name="_Д130200">#REF!</definedName>
    <definedName name="_Д130300" localSheetId="2">#REF!</definedName>
    <definedName name="_Д130300" localSheetId="0">#REF!</definedName>
    <definedName name="_Д130300" localSheetId="1">#REF!</definedName>
    <definedName name="_Д130300">#REF!</definedName>
    <definedName name="_Д130500" localSheetId="2">#REF!</definedName>
    <definedName name="_Д130500" localSheetId="0">#REF!</definedName>
    <definedName name="_Д130500" localSheetId="1">#REF!</definedName>
    <definedName name="_Д130500">#REF!</definedName>
    <definedName name="_Д140000" localSheetId="2">#REF!</definedName>
    <definedName name="_Д140000" localSheetId="0">#REF!</definedName>
    <definedName name="_Д140000" localSheetId="1">#REF!</definedName>
    <definedName name="_Д140000">#REF!</definedName>
    <definedName name="_Д140601" localSheetId="2">#REF!</definedName>
    <definedName name="_Д140601" localSheetId="0">#REF!</definedName>
    <definedName name="_Д140601" localSheetId="1">#REF!</definedName>
    <definedName name="_Д140601">#REF!</definedName>
    <definedName name="_Д140602" localSheetId="2">#REF!</definedName>
    <definedName name="_Д140602" localSheetId="0">#REF!</definedName>
    <definedName name="_Д140602" localSheetId="1">#REF!</definedName>
    <definedName name="_Д140602">#REF!</definedName>
    <definedName name="_Д140603" localSheetId="2">#REF!</definedName>
    <definedName name="_Д140603" localSheetId="0">#REF!</definedName>
    <definedName name="_Д140603" localSheetId="1">#REF!</definedName>
    <definedName name="_Д140603">#REF!</definedName>
    <definedName name="_Д140700" localSheetId="2">#REF!</definedName>
    <definedName name="_Д140700" localSheetId="0">#REF!</definedName>
    <definedName name="_Д140700" localSheetId="1">#REF!</definedName>
    <definedName name="_Д140700">#REF!</definedName>
    <definedName name="_Д160000" localSheetId="2">#REF!</definedName>
    <definedName name="_Д160000" localSheetId="0">#REF!</definedName>
    <definedName name="_Д160000" localSheetId="1">#REF!</definedName>
    <definedName name="_Д160000">#REF!</definedName>
    <definedName name="_Д160100" localSheetId="2">#REF!</definedName>
    <definedName name="_Д160100" localSheetId="0">#REF!</definedName>
    <definedName name="_Д160100" localSheetId="1">#REF!</definedName>
    <definedName name="_Д160100">#REF!</definedName>
    <definedName name="_Д160200" localSheetId="2">#REF!</definedName>
    <definedName name="_Д160200" localSheetId="0">#REF!</definedName>
    <definedName name="_Д160200" localSheetId="1">#REF!</definedName>
    <definedName name="_Д160200">#REF!</definedName>
    <definedName name="_Д160300" localSheetId="2">#REF!</definedName>
    <definedName name="_Д160300" localSheetId="0">#REF!</definedName>
    <definedName name="_Д160300" localSheetId="1">#REF!</definedName>
    <definedName name="_Д160300">#REF!</definedName>
    <definedName name="_Д200000" localSheetId="2">#REF!</definedName>
    <definedName name="_Д200000" localSheetId="0">#REF!</definedName>
    <definedName name="_Д200000" localSheetId="1">#REF!</definedName>
    <definedName name="_Д200000">#REF!</definedName>
    <definedName name="_Д210000" localSheetId="2">#REF!</definedName>
    <definedName name="_Д210000" localSheetId="0">#REF!</definedName>
    <definedName name="_Д210000" localSheetId="1">#REF!</definedName>
    <definedName name="_Д210000">#REF!</definedName>
    <definedName name="_Д210700" localSheetId="2">#REF!</definedName>
    <definedName name="_Д210700" localSheetId="0">#REF!</definedName>
    <definedName name="_Д210700" localSheetId="1">#REF!</definedName>
    <definedName name="_Д210700">#REF!</definedName>
    <definedName name="_Д220000" localSheetId="2">#REF!</definedName>
    <definedName name="_Д220000" localSheetId="0">#REF!</definedName>
    <definedName name="_Д220000" localSheetId="1">#REF!</definedName>
    <definedName name="_Д220000">#REF!</definedName>
    <definedName name="_Д220800" localSheetId="2">#REF!</definedName>
    <definedName name="_Д220800" localSheetId="0">#REF!</definedName>
    <definedName name="_Д220800" localSheetId="1">#REF!</definedName>
    <definedName name="_Д220800">#REF!</definedName>
    <definedName name="_Д220900" localSheetId="2">#REF!</definedName>
    <definedName name="_Д220900" localSheetId="0">#REF!</definedName>
    <definedName name="_Д220900" localSheetId="1">#REF!</definedName>
    <definedName name="_Д220900">#REF!</definedName>
    <definedName name="_Д230000" localSheetId="2">#REF!</definedName>
    <definedName name="_Д230000" localSheetId="0">#REF!</definedName>
    <definedName name="_Д230000" localSheetId="1">#REF!</definedName>
    <definedName name="_Д230000">#REF!</definedName>
    <definedName name="_Д240000" localSheetId="2">#REF!</definedName>
    <definedName name="_Д240000" localSheetId="0">#REF!</definedName>
    <definedName name="_Д240000" localSheetId="1">#REF!</definedName>
    <definedName name="_Д240000">#REF!</definedName>
    <definedName name="_Д240800" localSheetId="2">#REF!</definedName>
    <definedName name="_Д240800" localSheetId="0">#REF!</definedName>
    <definedName name="_Д240800" localSheetId="1">#REF!</definedName>
    <definedName name="_Д240800">#REF!</definedName>
    <definedName name="_Д400000" localSheetId="2">#REF!</definedName>
    <definedName name="_Д400000" localSheetId="0">#REF!</definedName>
    <definedName name="_Д400000" localSheetId="1">#REF!</definedName>
    <definedName name="_Д400000">#REF!</definedName>
    <definedName name="_Д410100" localSheetId="2">#REF!</definedName>
    <definedName name="_Д410100" localSheetId="0">#REF!</definedName>
    <definedName name="_Д410100" localSheetId="1">#REF!</definedName>
    <definedName name="_Д410100">#REF!</definedName>
    <definedName name="_Д410400" localSheetId="2">#REF!</definedName>
    <definedName name="_Д410400" localSheetId="0">#REF!</definedName>
    <definedName name="_Д410400" localSheetId="1">#REF!</definedName>
    <definedName name="_Д410400">#REF!</definedName>
    <definedName name="_Д500000" localSheetId="2">#REF!</definedName>
    <definedName name="_Д500000" localSheetId="0">#REF!</definedName>
    <definedName name="_Д500000" localSheetId="1">#REF!</definedName>
    <definedName name="_Д500000">#REF!</definedName>
    <definedName name="_Д500800" localSheetId="2">#REF!</definedName>
    <definedName name="_Д500800" localSheetId="0">#REF!</definedName>
    <definedName name="_Д500800" localSheetId="1">#REF!</definedName>
    <definedName name="_Д500800">#REF!</definedName>
    <definedName name="_Д500900" localSheetId="2">#REF!</definedName>
    <definedName name="_Д500900" localSheetId="0">#REF!</definedName>
    <definedName name="_Д500900" localSheetId="1">#REF!</definedName>
    <definedName name="_Д500900">#REF!</definedName>
    <definedName name="_Е1000" localSheetId="2">#REF!</definedName>
    <definedName name="_Е1000" localSheetId="0">#REF!</definedName>
    <definedName name="_Е1000" localSheetId="1">#REF!</definedName>
    <definedName name="_Е1000">#REF!</definedName>
    <definedName name="_Е1100" localSheetId="2">#REF!</definedName>
    <definedName name="_Е1100" localSheetId="0">#REF!</definedName>
    <definedName name="_Е1100" localSheetId="1">#REF!</definedName>
    <definedName name="_Е1100">#REF!</definedName>
    <definedName name="_Е1110" localSheetId="2">#REF!</definedName>
    <definedName name="_Е1110" localSheetId="0">#REF!</definedName>
    <definedName name="_Е1110" localSheetId="1">#REF!</definedName>
    <definedName name="_Е1110">#REF!</definedName>
    <definedName name="_Е1120" localSheetId="2">#REF!</definedName>
    <definedName name="_Е1120" localSheetId="0">#REF!</definedName>
    <definedName name="_Е1120" localSheetId="1">#REF!</definedName>
    <definedName name="_Е1120">#REF!</definedName>
    <definedName name="_Е1130" localSheetId="2">#REF!</definedName>
    <definedName name="_Е1130" localSheetId="0">#REF!</definedName>
    <definedName name="_Е1130" localSheetId="1">#REF!</definedName>
    <definedName name="_Е1130">#REF!</definedName>
    <definedName name="_Е1140" localSheetId="2">#REF!</definedName>
    <definedName name="_Е1140" localSheetId="0">#REF!</definedName>
    <definedName name="_Е1140" localSheetId="1">#REF!</definedName>
    <definedName name="_Е1140">#REF!</definedName>
    <definedName name="_Е1150" localSheetId="2">#REF!</definedName>
    <definedName name="_Е1150" localSheetId="0">#REF!</definedName>
    <definedName name="_Е1150" localSheetId="1">#REF!</definedName>
    <definedName name="_Е1150">#REF!</definedName>
    <definedName name="_Е1160" localSheetId="2">#REF!</definedName>
    <definedName name="_Е1160" localSheetId="0">#REF!</definedName>
    <definedName name="_Е1160" localSheetId="1">#REF!</definedName>
    <definedName name="_Е1160">#REF!</definedName>
    <definedName name="_Е1161" localSheetId="2">#REF!</definedName>
    <definedName name="_Е1161" localSheetId="0">#REF!</definedName>
    <definedName name="_Е1161" localSheetId="1">#REF!</definedName>
    <definedName name="_Е1161">#REF!</definedName>
    <definedName name="_Е1162" localSheetId="2">#REF!</definedName>
    <definedName name="_Е1162" localSheetId="0">#REF!</definedName>
    <definedName name="_Е1162" localSheetId="1">#REF!</definedName>
    <definedName name="_Е1162">#REF!</definedName>
    <definedName name="_Е1163" localSheetId="2">#REF!</definedName>
    <definedName name="_Е1163" localSheetId="0">#REF!</definedName>
    <definedName name="_Е1163" localSheetId="1">#REF!</definedName>
    <definedName name="_Е1163">#REF!</definedName>
    <definedName name="_Е1164" localSheetId="2">#REF!</definedName>
    <definedName name="_Е1164" localSheetId="0">#REF!</definedName>
    <definedName name="_Е1164" localSheetId="1">#REF!</definedName>
    <definedName name="_Е1164">#REF!</definedName>
    <definedName name="_Е1170" localSheetId="2">#REF!</definedName>
    <definedName name="_Е1170" localSheetId="0">#REF!</definedName>
    <definedName name="_Е1170" localSheetId="1">#REF!</definedName>
    <definedName name="_Е1170">#REF!</definedName>
    <definedName name="_Е1200" localSheetId="2">#REF!</definedName>
    <definedName name="_Е1200" localSheetId="0">#REF!</definedName>
    <definedName name="_Е1200" localSheetId="1">#REF!</definedName>
    <definedName name="_Е1200">#REF!</definedName>
    <definedName name="_Е1300" localSheetId="2">#REF!</definedName>
    <definedName name="_Е1300" localSheetId="0">#REF!</definedName>
    <definedName name="_Е1300" localSheetId="1">#REF!</definedName>
    <definedName name="_Е1300">#REF!</definedName>
    <definedName name="_Е1340" localSheetId="2">#REF!</definedName>
    <definedName name="_Е1340" localSheetId="0">#REF!</definedName>
    <definedName name="_Е1340" localSheetId="1">#REF!</definedName>
    <definedName name="_Е1340">#REF!</definedName>
    <definedName name="_Е2000" localSheetId="2">#REF!</definedName>
    <definedName name="_Е2000" localSheetId="0">#REF!</definedName>
    <definedName name="_Е2000" localSheetId="1">#REF!</definedName>
    <definedName name="_Е2000">#REF!</definedName>
    <definedName name="_Е2100" localSheetId="2">#REF!</definedName>
    <definedName name="_Е2100" localSheetId="0">#REF!</definedName>
    <definedName name="_Е2100" localSheetId="1">#REF!</definedName>
    <definedName name="_Е2100">#REF!</definedName>
    <definedName name="_Е2110" localSheetId="2">#REF!</definedName>
    <definedName name="_Е2110" localSheetId="0">#REF!</definedName>
    <definedName name="_Е2110" localSheetId="1">#REF!</definedName>
    <definedName name="_Е2110">#REF!</definedName>
    <definedName name="_Е2120" localSheetId="2">#REF!</definedName>
    <definedName name="_Е2120" localSheetId="0">#REF!</definedName>
    <definedName name="_Е2120" localSheetId="1">#REF!</definedName>
    <definedName name="_Е2120">#REF!</definedName>
    <definedName name="_Е2130" localSheetId="2">#REF!</definedName>
    <definedName name="_Е2130" localSheetId="0">#REF!</definedName>
    <definedName name="_Е2130" localSheetId="1">#REF!</definedName>
    <definedName name="_Е2130">#REF!</definedName>
    <definedName name="_Е2200" localSheetId="2">#REF!</definedName>
    <definedName name="_Е2200" localSheetId="0">#REF!</definedName>
    <definedName name="_Е2200" localSheetId="1">#REF!</definedName>
    <definedName name="_Е2200">#REF!</definedName>
    <definedName name="_Е2300" localSheetId="2">#REF!</definedName>
    <definedName name="_Е2300" localSheetId="0">#REF!</definedName>
    <definedName name="_Е2300" localSheetId="1">#REF!</definedName>
    <definedName name="_Е2300">#REF!</definedName>
    <definedName name="_Е3000" localSheetId="2">#REF!</definedName>
    <definedName name="_Е3000" localSheetId="0">#REF!</definedName>
    <definedName name="_Е3000" localSheetId="1">#REF!</definedName>
    <definedName name="_Е3000">#REF!</definedName>
    <definedName name="_Е4000" localSheetId="2">#REF!</definedName>
    <definedName name="_Е4000" localSheetId="0">#REF!</definedName>
    <definedName name="_Е4000" localSheetId="1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 localSheetId="2">#REF!</definedName>
    <definedName name="_ІБ900501" localSheetId="0">#REF!</definedName>
    <definedName name="_ІБ900501" localSheetId="1">#REF!</definedName>
    <definedName name="_ІБ900501">#REF!</definedName>
    <definedName name="_ІБ900502" localSheetId="2">#REF!</definedName>
    <definedName name="_ІБ900502" localSheetId="0">#REF!</definedName>
    <definedName name="_ІБ900502" localSheetId="1">#REF!</definedName>
    <definedName name="_ІБ900502">#REF!</definedName>
    <definedName name="_ІВ900201" localSheetId="2">#REF!</definedName>
    <definedName name="_ІВ900201" localSheetId="0">#REF!</definedName>
    <definedName name="_ІВ900201" localSheetId="1">#REF!</definedName>
    <definedName name="_ІВ900201">#REF!</definedName>
    <definedName name="_ІВ900202" localSheetId="2">#REF!</definedName>
    <definedName name="_ІВ900202" localSheetId="0">#REF!</definedName>
    <definedName name="_ІВ900202" localSheetId="1">#REF!</definedName>
    <definedName name="_ІВ900202">#REF!</definedName>
    <definedName name="_ІД900101" localSheetId="2">#REF!</definedName>
    <definedName name="_ІД900101" localSheetId="0">#REF!</definedName>
    <definedName name="_ІД900101" localSheetId="1">#REF!</definedName>
    <definedName name="_ІД900101">#REF!</definedName>
    <definedName name="_ІД900102" localSheetId="2">#REF!</definedName>
    <definedName name="_ІД900102" localSheetId="0">#REF!</definedName>
    <definedName name="_ІД900102" localSheetId="1">#REF!</definedName>
    <definedName name="_ІД900102">#REF!</definedName>
    <definedName name="_ІЕ900203" localSheetId="2">#REF!</definedName>
    <definedName name="_ІЕ900203" localSheetId="0">#REF!</definedName>
    <definedName name="_ІЕ900203" localSheetId="1">#REF!</definedName>
    <definedName name="_ІЕ900203">#REF!</definedName>
    <definedName name="_ІЕ900300" localSheetId="2">#REF!</definedName>
    <definedName name="_ІЕ900300" localSheetId="0">#REF!</definedName>
    <definedName name="_ІЕ900300" localSheetId="1">#REF!</definedName>
    <definedName name="_ІЕ900300">#REF!</definedName>
    <definedName name="_ІФ900400" localSheetId="2">#REF!</definedName>
    <definedName name="_ІФ900400" localSheetId="0">#REF!</definedName>
    <definedName name="_ІФ900400" localSheetId="1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 localSheetId="2">#REF!</definedName>
    <definedName name="_Ф100000" localSheetId="0">#REF!</definedName>
    <definedName name="_Ф100000" localSheetId="1">#REF!</definedName>
    <definedName name="_Ф100000">#REF!</definedName>
    <definedName name="_Ф101000" localSheetId="2">#REF!</definedName>
    <definedName name="_Ф101000" localSheetId="0">#REF!</definedName>
    <definedName name="_Ф101000" localSheetId="1">#REF!</definedName>
    <definedName name="_Ф101000">#REF!</definedName>
    <definedName name="_Ф102000" localSheetId="2">#REF!</definedName>
    <definedName name="_Ф102000" localSheetId="0">#REF!</definedName>
    <definedName name="_Ф102000" localSheetId="1">#REF!</definedName>
    <definedName name="_Ф102000">#REF!</definedName>
    <definedName name="_Ф201000" localSheetId="2">#REF!</definedName>
    <definedName name="_Ф201000" localSheetId="0">#REF!</definedName>
    <definedName name="_Ф201000" localSheetId="1">#REF!</definedName>
    <definedName name="_Ф201000">#REF!</definedName>
    <definedName name="_Ф201010" localSheetId="2">#REF!</definedName>
    <definedName name="_Ф201010" localSheetId="0">#REF!</definedName>
    <definedName name="_Ф201010" localSheetId="1">#REF!</definedName>
    <definedName name="_Ф201010">#REF!</definedName>
    <definedName name="_Ф201011" localSheetId="2">#REF!</definedName>
    <definedName name="_Ф201011" localSheetId="0">#REF!</definedName>
    <definedName name="_Ф201011" localSheetId="1">#REF!</definedName>
    <definedName name="_Ф201011">#REF!</definedName>
    <definedName name="_Ф201012" localSheetId="2">#REF!</definedName>
    <definedName name="_Ф201012" localSheetId="0">#REF!</definedName>
    <definedName name="_Ф201012" localSheetId="1">#REF!</definedName>
    <definedName name="_Ф201012">#REF!</definedName>
    <definedName name="_Ф201020" localSheetId="2">#REF!</definedName>
    <definedName name="_Ф201020" localSheetId="0">#REF!</definedName>
    <definedName name="_Ф201020" localSheetId="1">#REF!</definedName>
    <definedName name="_Ф201020">#REF!</definedName>
    <definedName name="_Ф201021" localSheetId="2">#REF!</definedName>
    <definedName name="_Ф201021" localSheetId="0">#REF!</definedName>
    <definedName name="_Ф201021" localSheetId="1">#REF!</definedName>
    <definedName name="_Ф201021">#REF!</definedName>
    <definedName name="_Ф201022" localSheetId="2">#REF!</definedName>
    <definedName name="_Ф201022" localSheetId="0">#REF!</definedName>
    <definedName name="_Ф201022" localSheetId="1">#REF!</definedName>
    <definedName name="_Ф201022">#REF!</definedName>
    <definedName name="_Ф201030" localSheetId="2">#REF!</definedName>
    <definedName name="_Ф201030" localSheetId="0">#REF!</definedName>
    <definedName name="_Ф201030" localSheetId="1">#REF!</definedName>
    <definedName name="_Ф201030">#REF!</definedName>
    <definedName name="_Ф201031" localSheetId="2">#REF!</definedName>
    <definedName name="_Ф201031" localSheetId="0">#REF!</definedName>
    <definedName name="_Ф201031" localSheetId="1">#REF!</definedName>
    <definedName name="_Ф201031">#REF!</definedName>
    <definedName name="_Ф201032" localSheetId="2">#REF!</definedName>
    <definedName name="_Ф201032" localSheetId="0">#REF!</definedName>
    <definedName name="_Ф201032" localSheetId="1">#REF!</definedName>
    <definedName name="_Ф201032">#REF!</definedName>
    <definedName name="_Ф202000" localSheetId="2">#REF!</definedName>
    <definedName name="_Ф202000" localSheetId="0">#REF!</definedName>
    <definedName name="_Ф202000" localSheetId="1">#REF!</definedName>
    <definedName name="_Ф202000">#REF!</definedName>
    <definedName name="_Ф202010" localSheetId="2">#REF!</definedName>
    <definedName name="_Ф202010" localSheetId="0">#REF!</definedName>
    <definedName name="_Ф202010" localSheetId="1">#REF!</definedName>
    <definedName name="_Ф202010">#REF!</definedName>
    <definedName name="_Ф202011" localSheetId="2">#REF!</definedName>
    <definedName name="_Ф202011" localSheetId="0">#REF!</definedName>
    <definedName name="_Ф202011" localSheetId="1">#REF!</definedName>
    <definedName name="_Ф202011">#REF!</definedName>
    <definedName name="_Ф202012" localSheetId="2">#REF!</definedName>
    <definedName name="_Ф202012" localSheetId="0">#REF!</definedName>
    <definedName name="_Ф202012" localSheetId="1">#REF!</definedName>
    <definedName name="_Ф202012">#REF!</definedName>
    <definedName name="_Ф203000" localSheetId="2">#REF!</definedName>
    <definedName name="_Ф203000" localSheetId="0">#REF!</definedName>
    <definedName name="_Ф203000" localSheetId="1">#REF!</definedName>
    <definedName name="_Ф203000">#REF!</definedName>
    <definedName name="_Ф203010" localSheetId="2">#REF!</definedName>
    <definedName name="_Ф203010" localSheetId="0">#REF!</definedName>
    <definedName name="_Ф203010" localSheetId="1">#REF!</definedName>
    <definedName name="_Ф203010">#REF!</definedName>
    <definedName name="_Ф203011" localSheetId="2">#REF!</definedName>
    <definedName name="_Ф203011" localSheetId="0">#REF!</definedName>
    <definedName name="_Ф203011" localSheetId="1">#REF!</definedName>
    <definedName name="_Ф203011">#REF!</definedName>
    <definedName name="_Ф203012" localSheetId="2">#REF!</definedName>
    <definedName name="_Ф203012" localSheetId="0">#REF!</definedName>
    <definedName name="_Ф203012" localSheetId="1">#REF!</definedName>
    <definedName name="_Ф203012">#REF!</definedName>
    <definedName name="_Ф204000" localSheetId="2">#REF!</definedName>
    <definedName name="_Ф204000" localSheetId="0">#REF!</definedName>
    <definedName name="_Ф204000" localSheetId="1">#REF!</definedName>
    <definedName name="_Ф204000">#REF!</definedName>
    <definedName name="_Ф205000" localSheetId="2">#REF!</definedName>
    <definedName name="_Ф205000" localSheetId="0">#REF!</definedName>
    <definedName name="_Ф205000" localSheetId="1">#REF!</definedName>
    <definedName name="_Ф205000">#REF!</definedName>
    <definedName name="_Ф206000" localSheetId="2">#REF!</definedName>
    <definedName name="_Ф206000" localSheetId="0">#REF!</definedName>
    <definedName name="_Ф206000" localSheetId="1">#REF!</definedName>
    <definedName name="_Ф206000">#REF!</definedName>
    <definedName name="_Ф206001" localSheetId="2">#REF!</definedName>
    <definedName name="_Ф206001" localSheetId="0">#REF!</definedName>
    <definedName name="_Ф206001" localSheetId="1">#REF!</definedName>
    <definedName name="_Ф206001">#REF!</definedName>
    <definedName name="_Ф206002" localSheetId="2">#REF!</definedName>
    <definedName name="_Ф206002" localSheetId="0">#REF!</definedName>
    <definedName name="_Ф206002" localSheetId="1">#REF!</definedName>
    <definedName name="_Ф206002">#REF!</definedName>
    <definedName name="_xlnm._FilterDatabase" localSheetId="2" hidden="1">'дотац по АТО'!#REF!</definedName>
    <definedName name="_xlnm._FilterDatabase" localSheetId="1" hidden="1">'мб зф по АТО '!$A$5:$L$86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_A50">[9]Пер!$N$34</definedName>
    <definedName name="_A51">[9]Пер!$N$33</definedName>
    <definedName name="BEC">#REF!</definedName>
    <definedName name="DKS">#REF!</definedName>
    <definedName name="dodik">#REF!</definedName>
    <definedName name="DON1KC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>[9]Пер!$N$34</definedName>
    <definedName name="Mes">#REF!</definedName>
    <definedName name="Mes_Txt">#REF!</definedName>
    <definedName name="_Mes1">#REF!</definedName>
    <definedName name="N">[9]Пер!$N$33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[5]Оренда!$A$4:$B$29</definedName>
    <definedName name="zloch">#REF!</definedName>
    <definedName name="а22100">#REF!</definedName>
    <definedName name="алпдвалп">#REF!</definedName>
    <definedName name="_xlnm.Database" localSheetId="2">#REF!</definedName>
    <definedName name="_xlnm.Database" localSheetId="0">#REF!</definedName>
    <definedName name="_xlnm.Database" localSheetId="1">#REF!</definedName>
    <definedName name="_xlnm.Database">#REF!</definedName>
    <definedName name="В68" localSheetId="2">#REF!</definedName>
    <definedName name="В68" localSheetId="0">#REF!</definedName>
    <definedName name="В68" localSheetId="1">#REF!</definedName>
    <definedName name="В68">#REF!</definedName>
    <definedName name="вв">'[13]основная(1)'!$B$4:$F$6</definedName>
    <definedName name="вс" localSheetId="2">#REF!</definedName>
    <definedName name="вс" localSheetId="0">#REF!</definedName>
    <definedName name="вс" localSheetId="1">#REF!</definedName>
    <definedName name="вс">#REF!</definedName>
    <definedName name="_xlnm.Print_Titles" localSheetId="1">'мб зф по АТО '!$B:$B,'мб зф по АТО '!$3:$4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2">'дотац по АТО'!$A$1:$P$80</definedName>
    <definedName name="_xlnm.Print_Area" localSheetId="0">'за видами надходжень '!$A$1:$M$32</definedName>
    <definedName name="_xlnm.Print_Area" localSheetId="1">'мб зф по АТО '!$A$1:$L$86</definedName>
  </definedNames>
  <calcPr calcId="124519" fullCalcOnLoad="1"/>
</workbook>
</file>

<file path=xl/calcChain.xml><?xml version="1.0" encoding="utf-8"?>
<calcChain xmlns="http://schemas.openxmlformats.org/spreadsheetml/2006/main">
  <c r="H32" i="13"/>
  <c r="M32" s="1"/>
  <c r="H31"/>
  <c r="J31"/>
  <c r="G32"/>
  <c r="G31"/>
  <c r="M31" s="1"/>
  <c r="K22" i="18"/>
  <c r="K80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21"/>
  <c r="D7"/>
  <c r="H7"/>
  <c r="D8"/>
  <c r="I8"/>
  <c r="D9"/>
  <c r="D10"/>
  <c r="I10"/>
  <c r="D11"/>
  <c r="D12"/>
  <c r="D13"/>
  <c r="H13"/>
  <c r="D14"/>
  <c r="D15"/>
  <c r="D16"/>
  <c r="D17"/>
  <c r="D18"/>
  <c r="H18"/>
  <c r="D19"/>
  <c r="D20"/>
  <c r="I20"/>
  <c r="D21"/>
  <c r="D22"/>
  <c r="H22"/>
  <c r="D23"/>
  <c r="D24"/>
  <c r="D25"/>
  <c r="D26"/>
  <c r="D27"/>
  <c r="H27"/>
  <c r="D28"/>
  <c r="D29"/>
  <c r="D30"/>
  <c r="I30"/>
  <c r="D31"/>
  <c r="D32"/>
  <c r="H32"/>
  <c r="D33"/>
  <c r="H33"/>
  <c r="D34"/>
  <c r="I34"/>
  <c r="D35"/>
  <c r="D36"/>
  <c r="D37"/>
  <c r="I37"/>
  <c r="D38"/>
  <c r="D39"/>
  <c r="D40"/>
  <c r="D41"/>
  <c r="D42"/>
  <c r="D43"/>
  <c r="D44"/>
  <c r="D45"/>
  <c r="I45"/>
  <c r="D46"/>
  <c r="D47"/>
  <c r="D48"/>
  <c r="H48"/>
  <c r="D49"/>
  <c r="D50"/>
  <c r="H50"/>
  <c r="D51"/>
  <c r="H51"/>
  <c r="D52"/>
  <c r="I52"/>
  <c r="D53"/>
  <c r="D54"/>
  <c r="D55"/>
  <c r="I55"/>
  <c r="D56"/>
  <c r="I56"/>
  <c r="D57"/>
  <c r="H57"/>
  <c r="D58"/>
  <c r="D59"/>
  <c r="D60"/>
  <c r="D61"/>
  <c r="D62"/>
  <c r="D63"/>
  <c r="D64"/>
  <c r="D65"/>
  <c r="D66"/>
  <c r="D67"/>
  <c r="D68"/>
  <c r="H68"/>
  <c r="D69"/>
  <c r="D70"/>
  <c r="D71"/>
  <c r="D72"/>
  <c r="D73"/>
  <c r="H73"/>
  <c r="D74"/>
  <c r="H74"/>
  <c r="D75"/>
  <c r="I75"/>
  <c r="D76"/>
  <c r="I76"/>
  <c r="D77"/>
  <c r="I11"/>
  <c r="I13"/>
  <c r="I15"/>
  <c r="I17"/>
  <c r="H23"/>
  <c r="H25"/>
  <c r="I28"/>
  <c r="H31"/>
  <c r="I35"/>
  <c r="H40"/>
  <c r="H41"/>
  <c r="H47"/>
  <c r="H53"/>
  <c r="I63"/>
  <c r="H65"/>
  <c r="I71"/>
  <c r="I77"/>
  <c r="I9"/>
  <c r="H14"/>
  <c r="I32"/>
  <c r="I38"/>
  <c r="I40"/>
  <c r="H58"/>
  <c r="I62"/>
  <c r="I68"/>
  <c r="D6"/>
  <c r="J80"/>
  <c r="F80"/>
  <c r="H80"/>
  <c r="C80"/>
  <c r="H77"/>
  <c r="G77"/>
  <c r="S76"/>
  <c r="S77"/>
  <c r="R76"/>
  <c r="R77"/>
  <c r="G76"/>
  <c r="G75"/>
  <c r="I74"/>
  <c r="G74"/>
  <c r="G73"/>
  <c r="G71"/>
  <c r="G69"/>
  <c r="H69"/>
  <c r="G68"/>
  <c r="G66"/>
  <c r="H66"/>
  <c r="G65"/>
  <c r="H63"/>
  <c r="G63"/>
  <c r="G62"/>
  <c r="G61"/>
  <c r="I61"/>
  <c r="G59"/>
  <c r="I59"/>
  <c r="G58"/>
  <c r="G57"/>
  <c r="G56"/>
  <c r="G55"/>
  <c r="G53"/>
  <c r="G52"/>
  <c r="G51"/>
  <c r="G50"/>
  <c r="I48"/>
  <c r="G48"/>
  <c r="I47"/>
  <c r="G47"/>
  <c r="G46"/>
  <c r="H46"/>
  <c r="G45"/>
  <c r="G44"/>
  <c r="H44"/>
  <c r="I42"/>
  <c r="G42"/>
  <c r="H42"/>
  <c r="I41"/>
  <c r="G41"/>
  <c r="G40"/>
  <c r="G38"/>
  <c r="H37"/>
  <c r="G37"/>
  <c r="G35"/>
  <c r="G34"/>
  <c r="G33"/>
  <c r="G32"/>
  <c r="I31"/>
  <c r="G31"/>
  <c r="H30"/>
  <c r="G30"/>
  <c r="G29"/>
  <c r="I29"/>
  <c r="G28"/>
  <c r="G27"/>
  <c r="G25"/>
  <c r="I23"/>
  <c r="G23"/>
  <c r="G22"/>
  <c r="G20"/>
  <c r="G19"/>
  <c r="H19"/>
  <c r="I18"/>
  <c r="G18"/>
  <c r="G17"/>
  <c r="G15"/>
  <c r="I14"/>
  <c r="G14"/>
  <c r="G13"/>
  <c r="G12"/>
  <c r="I12"/>
  <c r="G11"/>
  <c r="H11"/>
  <c r="G10"/>
  <c r="G9"/>
  <c r="G8"/>
  <c r="H8"/>
  <c r="I7"/>
  <c r="G7"/>
  <c r="G6"/>
  <c r="I6"/>
  <c r="D86" i="14"/>
  <c r="G7" i="13"/>
  <c r="C86" i="14"/>
  <c r="F7" i="13"/>
  <c r="F6" s="1"/>
  <c r="K13"/>
  <c r="L12"/>
  <c r="L11"/>
  <c r="E29"/>
  <c r="G12" i="14"/>
  <c r="H12"/>
  <c r="G11"/>
  <c r="H11"/>
  <c r="F12"/>
  <c r="E32" i="13"/>
  <c r="I10"/>
  <c r="E25"/>
  <c r="E20"/>
  <c r="E16"/>
  <c r="E17"/>
  <c r="E18"/>
  <c r="I19"/>
  <c r="F11" i="14"/>
  <c r="H10"/>
  <c r="G10"/>
  <c r="F10"/>
  <c r="K19" i="13"/>
  <c r="G6" i="14"/>
  <c r="H6"/>
  <c r="G7"/>
  <c r="H7"/>
  <c r="G8"/>
  <c r="H8"/>
  <c r="G9"/>
  <c r="H9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H5"/>
  <c r="G5"/>
  <c r="E86"/>
  <c r="I7" i="13"/>
  <c r="C6"/>
  <c r="C5"/>
  <c r="F75" i="14"/>
  <c r="F76"/>
  <c r="F77"/>
  <c r="F78"/>
  <c r="F79"/>
  <c r="F80"/>
  <c r="F81"/>
  <c r="F82"/>
  <c r="F83"/>
  <c r="F84"/>
  <c r="F85"/>
  <c r="F74"/>
  <c r="F6"/>
  <c r="F7"/>
  <c r="F8"/>
  <c r="F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5"/>
  <c r="E28" i="13"/>
  <c r="E27"/>
  <c r="E26"/>
  <c r="E24"/>
  <c r="E23"/>
  <c r="E22"/>
  <c r="E19"/>
  <c r="E31"/>
  <c r="K21"/>
  <c r="M21"/>
  <c r="K16"/>
  <c r="J16"/>
  <c r="I16"/>
  <c r="L21"/>
  <c r="J21"/>
  <c r="J19"/>
  <c r="I21"/>
  <c r="E21"/>
  <c r="M20"/>
  <c r="J20"/>
  <c r="I20"/>
  <c r="K20"/>
  <c r="L20"/>
  <c r="M17"/>
  <c r="K17"/>
  <c r="I17"/>
  <c r="L17"/>
  <c r="J17"/>
  <c r="M18"/>
  <c r="J18"/>
  <c r="L18"/>
  <c r="K18"/>
  <c r="I18"/>
  <c r="I22"/>
  <c r="J22"/>
  <c r="I29"/>
  <c r="J29"/>
  <c r="J27"/>
  <c r="I27"/>
  <c r="I23"/>
  <c r="J23"/>
  <c r="I24"/>
  <c r="J24"/>
  <c r="I25"/>
  <c r="J25"/>
  <c r="I28"/>
  <c r="J28"/>
  <c r="J26"/>
  <c r="I26"/>
  <c r="K10"/>
  <c r="M10"/>
  <c r="L10"/>
  <c r="K14"/>
  <c r="M14"/>
  <c r="L14"/>
  <c r="M12"/>
  <c r="K12"/>
  <c r="K11"/>
  <c r="M11"/>
  <c r="M8"/>
  <c r="K8"/>
  <c r="L8"/>
  <c r="K9"/>
  <c r="L9"/>
  <c r="M9"/>
  <c r="M13"/>
  <c r="L13"/>
  <c r="K15"/>
  <c r="L15"/>
  <c r="M15"/>
  <c r="D6"/>
  <c r="D5"/>
  <c r="E7"/>
  <c r="E10"/>
  <c r="J10"/>
  <c r="J8"/>
  <c r="I8"/>
  <c r="E8"/>
  <c r="I15"/>
  <c r="E15"/>
  <c r="J15"/>
  <c r="J13"/>
  <c r="E13"/>
  <c r="I13"/>
  <c r="J12"/>
  <c r="I12"/>
  <c r="E12"/>
  <c r="J14"/>
  <c r="E14"/>
  <c r="I14"/>
  <c r="E9"/>
  <c r="I9"/>
  <c r="J9"/>
  <c r="E11"/>
  <c r="I11"/>
  <c r="J11"/>
  <c r="J7"/>
  <c r="I31"/>
  <c r="H6"/>
  <c r="I6"/>
  <c r="J6"/>
  <c r="E6"/>
  <c r="H55" i="18"/>
  <c r="H76"/>
  <c r="I50"/>
  <c r="I22"/>
  <c r="I57"/>
  <c r="H10"/>
  <c r="I65"/>
  <c r="I25"/>
  <c r="H38"/>
  <c r="H56"/>
  <c r="H62"/>
  <c r="H75"/>
  <c r="H35"/>
  <c r="H9"/>
  <c r="H12"/>
  <c r="H15"/>
  <c r="H28"/>
  <c r="I46"/>
  <c r="I53"/>
  <c r="H71"/>
  <c r="I73"/>
  <c r="I19"/>
  <c r="I27"/>
  <c r="I33"/>
  <c r="I44"/>
  <c r="I51"/>
  <c r="I58"/>
  <c r="I66"/>
  <c r="I69"/>
  <c r="D80"/>
  <c r="H61"/>
  <c r="G80"/>
  <c r="H17"/>
  <c r="M64"/>
  <c r="H20"/>
  <c r="H29"/>
  <c r="H6"/>
  <c r="H34"/>
  <c r="H45"/>
  <c r="H52"/>
  <c r="H59"/>
  <c r="M43"/>
  <c r="O43"/>
  <c r="I80"/>
  <c r="P43"/>
  <c r="E5" i="13"/>
  <c r="N64" i="18"/>
  <c r="O64"/>
  <c r="P64"/>
  <c r="M72"/>
  <c r="M26"/>
  <c r="M36"/>
  <c r="N43"/>
  <c r="M60"/>
  <c r="M54"/>
  <c r="M70"/>
  <c r="M79"/>
  <c r="M49"/>
  <c r="M23"/>
  <c r="M24"/>
  <c r="M21"/>
  <c r="N70"/>
  <c r="P70"/>
  <c r="O70"/>
  <c r="N72"/>
  <c r="O72"/>
  <c r="P72"/>
  <c r="P21"/>
  <c r="O21"/>
  <c r="M80"/>
  <c r="N21"/>
  <c r="P54"/>
  <c r="O54"/>
  <c r="N54"/>
  <c r="N24"/>
  <c r="P24"/>
  <c r="O24"/>
  <c r="N60"/>
  <c r="P60"/>
  <c r="O60"/>
  <c r="O49"/>
  <c r="N49"/>
  <c r="P49"/>
  <c r="P36"/>
  <c r="O36"/>
  <c r="N36"/>
  <c r="P79"/>
  <c r="O79"/>
  <c r="N79"/>
  <c r="P26"/>
  <c r="O26"/>
  <c r="N26"/>
  <c r="N80"/>
  <c r="P80"/>
  <c r="O80"/>
  <c r="H5" i="13"/>
  <c r="I5"/>
  <c r="J32"/>
  <c r="I32"/>
  <c r="K32"/>
  <c r="K31"/>
  <c r="F86" i="14"/>
  <c r="G86"/>
  <c r="H86"/>
  <c r="M7" i="13"/>
  <c r="L7"/>
  <c r="J5"/>
  <c r="K7"/>
  <c r="L6" l="1"/>
  <c r="K6"/>
  <c r="L31"/>
  <c r="L32"/>
</calcChain>
</file>

<file path=xl/sharedStrings.xml><?xml version="1.0" encoding="utf-8"?>
<sst xmlns="http://schemas.openxmlformats.org/spreadsheetml/2006/main" count="242" uniqueCount="145">
  <si>
    <t>у відсотках</t>
  </si>
  <si>
    <t>в абсолютній сумі</t>
  </si>
  <si>
    <t>в т.ч. до загального фонду</t>
  </si>
  <si>
    <t xml:space="preserve"> № з/п</t>
  </si>
  <si>
    <t>Обласний бюджет</t>
  </si>
  <si>
    <t>з них</t>
  </si>
  <si>
    <t>єдиний податок</t>
  </si>
  <si>
    <t>плата за надання адміністративних послуг</t>
  </si>
  <si>
    <t>податок на доходи фізичних осіб</t>
  </si>
  <si>
    <t>податок на прибуток підприємств</t>
  </si>
  <si>
    <t>кошти від продажу землі</t>
  </si>
  <si>
    <t>Найменування показника</t>
  </si>
  <si>
    <t>ЗВЕДЕНИЙ БЮДЖЕТ загалом</t>
  </si>
  <si>
    <t>МІСЦЕВІ БЮДЖЕТИ загалом</t>
  </si>
  <si>
    <t>ДЕРЖАВНИЙ БЮДЖЕТ загалом</t>
  </si>
  <si>
    <t>рентна плата за використання природних ресурсів</t>
  </si>
  <si>
    <t>податок на нерухоме майно, крім землі</t>
  </si>
  <si>
    <t>плата за землю</t>
  </si>
  <si>
    <t>податок та збір на доходи фізичних осіб</t>
  </si>
  <si>
    <t>кошти пайової участі у розвитку інфраструктури</t>
  </si>
  <si>
    <t>ПДВ з вироблених товарів (збір)</t>
  </si>
  <si>
    <t>бюджетне відшкодування ПДВ</t>
  </si>
  <si>
    <t>ПДВ з ввезених товарів</t>
  </si>
  <si>
    <t>ввізне мито</t>
  </si>
  <si>
    <t>Реверсна дотація</t>
  </si>
  <si>
    <t>Базова дотація</t>
  </si>
  <si>
    <t>до спеціального фонду</t>
  </si>
  <si>
    <t>у %</t>
  </si>
  <si>
    <t>екологічний податок</t>
  </si>
  <si>
    <t>тис. грн</t>
  </si>
  <si>
    <t>Найменування територій</t>
  </si>
  <si>
    <t>Дрогобицький р-н</t>
  </si>
  <si>
    <t>Золочівський р-н</t>
  </si>
  <si>
    <t>Самбірський р-н</t>
  </si>
  <si>
    <t>Стрийський р-н</t>
  </si>
  <si>
    <t>Яворівський р-н</t>
  </si>
  <si>
    <t>власні надходження бюджетних установ</t>
  </si>
  <si>
    <t>акцизний податок</t>
  </si>
  <si>
    <t>кошти від відчуження майна</t>
  </si>
  <si>
    <t>в абс. сумі</t>
  </si>
  <si>
    <t>Факт на звітну дату</t>
  </si>
  <si>
    <r>
      <t>Фактичні надходження за</t>
    </r>
    <r>
      <rPr>
        <b/>
        <sz val="12"/>
        <rFont val="Verdana"/>
        <family val="2"/>
        <charset val="204"/>
      </rPr>
      <t xml:space="preserve"> 2020 рік</t>
    </r>
  </si>
  <si>
    <t xml:space="preserve">План на 2021 рік </t>
  </si>
  <si>
    <t>Факт на звітну дату 2021 року</t>
  </si>
  <si>
    <t>Бісковицька</t>
  </si>
  <si>
    <t>Гніздичівська</t>
  </si>
  <si>
    <t>Заболотцівська</t>
  </si>
  <si>
    <t>Новокалинівська</t>
  </si>
  <si>
    <t>Тростянецька</t>
  </si>
  <si>
    <t>Ходорівська</t>
  </si>
  <si>
    <t>Мостиська</t>
  </si>
  <si>
    <t>Судововишнянська</t>
  </si>
  <si>
    <t>Давидівська</t>
  </si>
  <si>
    <t>Жовтанецька</t>
  </si>
  <si>
    <t>Шегинівська</t>
  </si>
  <si>
    <t>Великолюбінська</t>
  </si>
  <si>
    <t>Розвадівська</t>
  </si>
  <si>
    <t>Підберізцівська</t>
  </si>
  <si>
    <t>Солонківська</t>
  </si>
  <si>
    <t>Щирецька</t>
  </si>
  <si>
    <t>Рудківська</t>
  </si>
  <si>
    <t>Славська</t>
  </si>
  <si>
    <t>Великомостівська</t>
  </si>
  <si>
    <t>Кам'янка-Бузька</t>
  </si>
  <si>
    <t>Мурованська</t>
  </si>
  <si>
    <t>Бібрська</t>
  </si>
  <si>
    <t>Зимноводівська</t>
  </si>
  <si>
    <t>Лопатинська</t>
  </si>
  <si>
    <t>Меденицька</t>
  </si>
  <si>
    <t>Радехівська</t>
  </si>
  <si>
    <t>Белзька</t>
  </si>
  <si>
    <t>Боринська</t>
  </si>
  <si>
    <t>Бориславська</t>
  </si>
  <si>
    <t>Бродівська</t>
  </si>
  <si>
    <t>Буська</t>
  </si>
  <si>
    <t>Глинянська</t>
  </si>
  <si>
    <t>Городоцька</t>
  </si>
  <si>
    <t>Грабовецько-Дулібівська</t>
  </si>
  <si>
    <t>Добромильська</t>
  </si>
  <si>
    <t>Добросинсько-Магерівська</t>
  </si>
  <si>
    <t>Добротвірська</t>
  </si>
  <si>
    <t>Дрогобицька</t>
  </si>
  <si>
    <t>Жидачівська</t>
  </si>
  <si>
    <t>Жовківська</t>
  </si>
  <si>
    <t>Журавненська</t>
  </si>
  <si>
    <t>Золочівська</t>
  </si>
  <si>
    <t>Івано-Франківська</t>
  </si>
  <si>
    <t>Козівська</t>
  </si>
  <si>
    <t>Комарнівська</t>
  </si>
  <si>
    <t>Красненська</t>
  </si>
  <si>
    <t>Куликівська</t>
  </si>
  <si>
    <t>Львівська</t>
  </si>
  <si>
    <t>Миколаївська</t>
  </si>
  <si>
    <t>Моршинська</t>
  </si>
  <si>
    <t>Новороздільська</t>
  </si>
  <si>
    <t>Новояворівська</t>
  </si>
  <si>
    <t>Новояричівська</t>
  </si>
  <si>
    <t>Оброшинська</t>
  </si>
  <si>
    <t>Перемишлянська</t>
  </si>
  <si>
    <t>Підкамінська</t>
  </si>
  <si>
    <t>Поморянська</t>
  </si>
  <si>
    <t>Пустомитівська</t>
  </si>
  <si>
    <t>Рава-Руська</t>
  </si>
  <si>
    <t>Ралівська</t>
  </si>
  <si>
    <t>Самбірська</t>
  </si>
  <si>
    <t>Сколівська</t>
  </si>
  <si>
    <t>Сокальська</t>
  </si>
  <si>
    <t>Сокільницька</t>
  </si>
  <si>
    <t>Старосамбірська</t>
  </si>
  <si>
    <t>Стрийська</t>
  </si>
  <si>
    <t>Стрілківська</t>
  </si>
  <si>
    <t>Східницька</t>
  </si>
  <si>
    <t>Трускавецька</t>
  </si>
  <si>
    <t>Турківська</t>
  </si>
  <si>
    <t>Хирівська</t>
  </si>
  <si>
    <t>Червоноградська</t>
  </si>
  <si>
    <t>Яворівська</t>
  </si>
  <si>
    <t>Загалом</t>
  </si>
  <si>
    <t>Львівський р-н</t>
  </si>
  <si>
    <t>Червоноградський р-н</t>
  </si>
  <si>
    <r>
      <t xml:space="preserve">План на </t>
    </r>
    <r>
      <rPr>
        <b/>
        <sz val="12"/>
        <rFont val="Verdana"/>
        <family val="2"/>
        <charset val="204"/>
      </rPr>
      <t xml:space="preserve">2021 рік </t>
    </r>
  </si>
  <si>
    <r>
      <t xml:space="preserve">Надходження на </t>
    </r>
    <r>
      <rPr>
        <b/>
        <sz val="11"/>
        <rFont val="Verdana"/>
        <family val="2"/>
        <charset val="204"/>
      </rPr>
      <t>звітну дату 2021р</t>
    </r>
    <r>
      <rPr>
        <sz val="11"/>
        <rFont val="Verdana"/>
        <family val="2"/>
        <charset val="204"/>
      </rPr>
      <t xml:space="preserve"> до надходжень на </t>
    </r>
    <r>
      <rPr>
        <b/>
        <sz val="11"/>
        <rFont val="Verdana"/>
        <family val="2"/>
        <charset val="204"/>
      </rPr>
      <t>відповідну дату</t>
    </r>
    <r>
      <rPr>
        <sz val="11"/>
        <rFont val="Verdana"/>
        <family val="2"/>
        <charset val="204"/>
      </rPr>
      <t xml:space="preserve"> </t>
    </r>
    <r>
      <rPr>
        <b/>
        <sz val="11"/>
        <rFont val="Verdana"/>
        <family val="2"/>
        <charset val="204"/>
      </rPr>
      <t>2020р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</si>
  <si>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2021 рік</t>
    </r>
    <r>
      <rPr>
        <sz val="11"/>
        <rFont val="Verdana"/>
        <family val="2"/>
        <charset val="204"/>
      </rPr>
      <t>, %</t>
    </r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</si>
  <si>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2020 року</t>
    </r>
  </si>
  <si>
    <r>
      <t xml:space="preserve">Питома вага надходжень на </t>
    </r>
    <r>
      <rPr>
        <b/>
        <sz val="11"/>
        <rFont val="Verdana"/>
        <family val="2"/>
        <charset val="204"/>
      </rPr>
      <t>звітну дату 2020 року</t>
    </r>
    <r>
      <rPr>
        <sz val="11"/>
        <rFont val="Verdana"/>
        <family val="2"/>
        <charset val="204"/>
      </rPr>
      <t xml:space="preserve"> до надходжень у </t>
    </r>
    <r>
      <rPr>
        <b/>
        <sz val="11"/>
        <rFont val="Verdana"/>
        <family val="2"/>
        <charset val="204"/>
      </rPr>
      <t>2020 році</t>
    </r>
  </si>
  <si>
    <t>Виконання плану на 2021 рік, %</t>
  </si>
  <si>
    <t>Вико-нання плану на рік, %</t>
  </si>
  <si>
    <t>План на 2021 рік</t>
  </si>
  <si>
    <t>загального фонду</t>
  </si>
  <si>
    <t xml:space="preserve"> ПДФО</t>
  </si>
  <si>
    <t>плати за землю</t>
  </si>
  <si>
    <t>єдиного податку</t>
  </si>
  <si>
    <t>Динаміка 2021 р. до 2020 р. на звітну дату, %</t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</si>
  <si>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2021 року</t>
    </r>
  </si>
  <si>
    <t xml:space="preserve">Найменування адміністративно-територіальних одиниць </t>
  </si>
  <si>
    <t>базова дотація</t>
  </si>
  <si>
    <t>реверс</t>
  </si>
  <si>
    <t>Виконання плану на січень-серпень 2021 року</t>
  </si>
  <si>
    <t xml:space="preserve">План на січень-серпень 2021 рік </t>
  </si>
  <si>
    <r>
      <t xml:space="preserve">План на </t>
    </r>
    <r>
      <rPr>
        <b/>
        <sz val="12"/>
        <rFont val="Verdana"/>
        <family val="2"/>
        <charset val="204"/>
      </rPr>
      <t>січень-серпень 2021 року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</si>
  <si>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січень-серпень 2021 року</t>
    </r>
    <r>
      <rPr>
        <sz val="11"/>
        <rFont val="Verdana"/>
        <family val="2"/>
        <charset val="204"/>
      </rPr>
      <t>, %</t>
    </r>
  </si>
  <si>
    <t>План на січень-серпень 2021 року</t>
  </si>
  <si>
    <t>Виконання місцевих бюджетів Львівської області за дотаціями станом на 1 вересня 2021 року</t>
  </si>
  <si>
    <t>Аналіз мобілізації доходів до зведеного бюджету по Львівській області станом на 1 вересня 2021 року</t>
  </si>
  <si>
    <t xml:space="preserve">Виконання місцевих бюджетів Львівської області за доходами загального фонду станом на 1 вересня 2021 року </t>
  </si>
</sst>
</file>

<file path=xl/styles.xml><?xml version="1.0" encoding="utf-8"?>
<styleSheet xmlns="http://schemas.openxmlformats.org/spreadsheetml/2006/main">
  <numFmts count="15">
    <numFmt numFmtId="175" formatCode="_-* #,##0.00\ _г_р_н_._-;\-* #,##0.00\ _г_р_н_._-;_-* &quot;-&quot;??\ _г_р_н_._-;_-@_-"/>
    <numFmt numFmtId="176" formatCode="_-* #,##0_р_._-;\-* #,##0_р_._-;_-* &quot;-&quot;_р_._-;_-@_-"/>
    <numFmt numFmtId="177" formatCode="0.0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#,##0\ &quot;z?&quot;;[Red]\-#,##0\ &quot;z?&quot;"/>
    <numFmt numFmtId="181" formatCode="#,##0.00\ &quot;z?&quot;;[Red]\-#,##0.00\ &quot;z?&quot;"/>
    <numFmt numFmtId="182" formatCode="_-* #,##0\ _z_?_-;\-* #,##0\ _z_?_-;_-* &quot;-&quot;\ _z_?_-;_-@_-"/>
    <numFmt numFmtId="183" formatCode="_-* #,##0.00\ _z_?_-;\-* #,##0.00\ _z_?_-;_-* &quot;-&quot;??\ _z_?_-;_-@_-"/>
    <numFmt numFmtId="184" formatCode="#,##0.\-"/>
    <numFmt numFmtId="185" formatCode="#,##0.0"/>
    <numFmt numFmtId="188" formatCode="_-* #,##0\ &quot;р.&quot;_-;\-* #,##0\ &quot;р.&quot;_-;_-* &quot;-&quot;\ &quot;р.&quot;_-;_-@_-"/>
    <numFmt numFmtId="189" formatCode="_-* #,##0\ _р_._-;\-* #,##0\ _р_._-;_-* &quot;-&quot;\ _р_._-;_-@_-"/>
    <numFmt numFmtId="190" formatCode="_-* #,##0.00\ &quot;р.&quot;_-;\-* #,##0.00\ &quot;р.&quot;_-;_-* &quot;-&quot;??\ &quot;р.&quot;_-;_-@_-"/>
    <numFmt numFmtId="191" formatCode="_-* #,##0.00\ _р_._-;\-* #,##0.00\ _р_._-;_-* &quot;-&quot;??\ _р_._-;_-@_-"/>
  </numFmts>
  <fonts count="100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u/>
      <sz val="10"/>
      <color indexed="12"/>
      <name val="Arial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20"/>
      <name val="Arial Cyr"/>
      <charset val="204"/>
    </font>
    <font>
      <b/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1"/>
      <color indexed="49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UkrainianPragmatica"/>
      <charset val="204"/>
    </font>
    <font>
      <sz val="13"/>
      <name val="Times New Roman Cyr"/>
      <family val="1"/>
      <charset val="204"/>
    </font>
    <font>
      <sz val="12"/>
      <name val="Times New Roman Cyr"/>
      <charset val="204"/>
    </font>
    <font>
      <sz val="10"/>
      <color indexed="53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1"/>
      <name val="Verdana"/>
      <family val="2"/>
      <charset val="204"/>
    </font>
    <font>
      <sz val="11"/>
      <name val="Verdana"/>
      <family val="2"/>
      <charset val="204"/>
    </font>
    <font>
      <b/>
      <sz val="12"/>
      <name val="Verdana"/>
      <family val="2"/>
      <charset val="204"/>
    </font>
    <font>
      <sz val="12"/>
      <name val="Verdana"/>
      <family val="2"/>
      <charset val="204"/>
    </font>
    <font>
      <sz val="11"/>
      <color indexed="8"/>
      <name val="Verdana"/>
      <family val="2"/>
      <charset val="204"/>
    </font>
    <font>
      <sz val="11"/>
      <color indexed="11"/>
      <name val="Verdana"/>
      <family val="2"/>
      <charset val="204"/>
    </font>
    <font>
      <b/>
      <i/>
      <sz val="11"/>
      <name val="Verdana"/>
      <family val="2"/>
      <charset val="204"/>
    </font>
    <font>
      <sz val="11"/>
      <color indexed="12"/>
      <name val="Verdana"/>
      <family val="2"/>
      <charset val="204"/>
    </font>
    <font>
      <b/>
      <sz val="14"/>
      <name val="Verdana"/>
      <family val="2"/>
      <charset val="204"/>
    </font>
    <font>
      <b/>
      <sz val="11.5"/>
      <name val="Verdana"/>
      <family val="2"/>
      <charset val="204"/>
    </font>
    <font>
      <sz val="16"/>
      <name val="Times New Roman Cyr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8"/>
      <name val="Times New Roman Cyr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8"/>
      <color indexed="54"/>
      <name val="Calibri Light"/>
      <family val="2"/>
      <charset val="204"/>
    </font>
    <font>
      <sz val="10"/>
      <color indexed="8"/>
      <name val="MS Sans Serif"/>
      <family val="2"/>
      <charset val="204"/>
    </font>
    <font>
      <sz val="14"/>
      <name val="Verdana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Verdana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3"/>
      <name val="Verdana"/>
      <family val="2"/>
      <charset val="204"/>
    </font>
    <font>
      <b/>
      <sz val="16"/>
      <name val="Verdana"/>
      <family val="2"/>
      <charset val="204"/>
    </font>
    <font>
      <sz val="12"/>
      <color indexed="12"/>
      <name val="Verdana"/>
      <family val="2"/>
      <charset val="204"/>
    </font>
    <font>
      <sz val="12"/>
      <color indexed="53"/>
      <name val="Verdana"/>
      <family val="2"/>
      <charset val="204"/>
    </font>
    <font>
      <b/>
      <sz val="11.5"/>
      <color indexed="9"/>
      <name val="Verdana"/>
      <family val="2"/>
      <charset val="204"/>
    </font>
    <font>
      <b/>
      <sz val="12"/>
      <color indexed="9"/>
      <name val="Verdana"/>
      <family val="2"/>
      <charset val="204"/>
    </font>
    <font>
      <b/>
      <sz val="11"/>
      <color indexed="8"/>
      <name val="Verdana"/>
      <family val="2"/>
      <charset val="204"/>
    </font>
    <font>
      <sz val="11"/>
      <color indexed="8"/>
      <name val="Verdana"/>
      <family val="2"/>
      <charset val="204"/>
    </font>
    <font>
      <b/>
      <sz val="11.5"/>
      <color indexed="8"/>
      <name val="Verdana"/>
      <family val="2"/>
      <charset val="204"/>
    </font>
    <font>
      <sz val="18"/>
      <name val="Times New Roman Cyr"/>
      <family val="1"/>
      <charset val="204"/>
    </font>
    <font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color indexed="12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5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67">
    <xf numFmtId="0" fontId="0" fillId="0" borderId="0"/>
    <xf numFmtId="0" fontId="4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3" fillId="2" borderId="0" applyNumberFormat="0" applyBorder="0" applyAlignment="0" applyProtection="0"/>
    <xf numFmtId="0" fontId="83" fillId="3" borderId="0" applyNumberFormat="0" applyBorder="0" applyAlignment="0" applyProtection="0"/>
    <xf numFmtId="0" fontId="83" fillId="3" borderId="0" applyNumberFormat="0" applyBorder="0" applyAlignment="0" applyProtection="0"/>
    <xf numFmtId="0" fontId="83" fillId="28" borderId="0" applyNumberFormat="0" applyBorder="0" applyAlignment="0" applyProtection="0"/>
    <xf numFmtId="0" fontId="23" fillId="4" borderId="0" applyNumberFormat="0" applyBorder="0" applyAlignment="0" applyProtection="0"/>
    <xf numFmtId="0" fontId="83" fillId="5" borderId="0" applyNumberFormat="0" applyBorder="0" applyAlignment="0" applyProtection="0"/>
    <xf numFmtId="0" fontId="83" fillId="5" borderId="0" applyNumberFormat="0" applyBorder="0" applyAlignment="0" applyProtection="0"/>
    <xf numFmtId="0" fontId="83" fillId="29" borderId="0" applyNumberFormat="0" applyBorder="0" applyAlignment="0" applyProtection="0"/>
    <xf numFmtId="0" fontId="23" fillId="4" borderId="0" applyNumberFormat="0" applyBorder="0" applyAlignment="0" applyProtection="0"/>
    <xf numFmtId="0" fontId="83" fillId="6" borderId="0" applyNumberFormat="0" applyBorder="0" applyAlignment="0" applyProtection="0"/>
    <xf numFmtId="0" fontId="83" fillId="6" borderId="0" applyNumberFormat="0" applyBorder="0" applyAlignment="0" applyProtection="0"/>
    <xf numFmtId="0" fontId="83" fillId="30" borderId="0" applyNumberFormat="0" applyBorder="0" applyAlignment="0" applyProtection="0"/>
    <xf numFmtId="0" fontId="23" fillId="2" borderId="0" applyNumberFormat="0" applyBorder="0" applyAlignment="0" applyProtection="0"/>
    <xf numFmtId="0" fontId="83" fillId="7" borderId="0" applyNumberFormat="0" applyBorder="0" applyAlignment="0" applyProtection="0"/>
    <xf numFmtId="0" fontId="83" fillId="7" borderId="0" applyNumberFormat="0" applyBorder="0" applyAlignment="0" applyProtection="0"/>
    <xf numFmtId="0" fontId="83" fillId="31" borderId="0" applyNumberFormat="0" applyBorder="0" applyAlignment="0" applyProtection="0"/>
    <xf numFmtId="0" fontId="23" fillId="8" borderId="0" applyNumberFormat="0" applyBorder="0" applyAlignment="0" applyProtection="0"/>
    <xf numFmtId="0" fontId="83" fillId="32" borderId="0" applyNumberFormat="0" applyBorder="0" applyAlignment="0" applyProtection="0"/>
    <xf numFmtId="0" fontId="23" fillId="9" borderId="0" applyNumberFormat="0" applyBorder="0" applyAlignment="0" applyProtection="0"/>
    <xf numFmtId="0" fontId="83" fillId="33" borderId="0" applyNumberFormat="0" applyBorder="0" applyAlignment="0" applyProtection="0"/>
    <xf numFmtId="0" fontId="23" fillId="2" borderId="0" applyNumberFormat="0" applyBorder="0" applyAlignment="0" applyProtection="0"/>
    <xf numFmtId="0" fontId="83" fillId="3" borderId="0" applyNumberFormat="0" applyBorder="0" applyAlignment="0" applyProtection="0"/>
    <xf numFmtId="0" fontId="23" fillId="8" borderId="0" applyNumberFormat="0" applyBorder="0" applyAlignment="0" applyProtection="0"/>
    <xf numFmtId="0" fontId="23" fillId="4" borderId="0" applyNumberFormat="0" applyBorder="0" applyAlignment="0" applyProtection="0"/>
    <xf numFmtId="0" fontId="83" fillId="5" borderId="0" applyNumberFormat="0" applyBorder="0" applyAlignment="0" applyProtection="0"/>
    <xf numFmtId="0" fontId="23" fillId="9" borderId="0" applyNumberFormat="0" applyBorder="0" applyAlignment="0" applyProtection="0"/>
    <xf numFmtId="0" fontId="23" fillId="4" borderId="0" applyNumberFormat="0" applyBorder="0" applyAlignment="0" applyProtection="0"/>
    <xf numFmtId="0" fontId="83" fillId="6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83" fillId="7" borderId="0" applyNumberFormat="0" applyBorder="0" applyAlignment="0" applyProtection="0"/>
    <xf numFmtId="0" fontId="23" fillId="10" borderId="0" applyNumberFormat="0" applyBorder="0" applyAlignment="0" applyProtection="0"/>
    <xf numFmtId="0" fontId="23" fillId="8" borderId="0" applyNumberFormat="0" applyBorder="0" applyAlignment="0" applyProtection="0"/>
    <xf numFmtId="0" fontId="83" fillId="32" borderId="0" applyNumberFormat="0" applyBorder="0" applyAlignment="0" applyProtection="0"/>
    <xf numFmtId="0" fontId="23" fillId="3" borderId="0" applyNumberFormat="0" applyBorder="0" applyAlignment="0" applyProtection="0"/>
    <xf numFmtId="0" fontId="23" fillId="9" borderId="0" applyNumberFormat="0" applyBorder="0" applyAlignment="0" applyProtection="0"/>
    <xf numFmtId="0" fontId="83" fillId="33" borderId="0" applyNumberFormat="0" applyBorder="0" applyAlignment="0" applyProtection="0"/>
    <xf numFmtId="0" fontId="23" fillId="6" borderId="0" applyNumberFormat="0" applyBorder="0" applyAlignment="0" applyProtection="0"/>
    <xf numFmtId="0" fontId="23" fillId="11" borderId="0" applyNumberFormat="0" applyBorder="0" applyAlignment="0" applyProtection="0"/>
    <xf numFmtId="0" fontId="83" fillId="34" borderId="0" applyNumberFormat="0" applyBorder="0" applyAlignment="0" applyProtection="0"/>
    <xf numFmtId="0" fontId="23" fillId="4" borderId="0" applyNumberFormat="0" applyBorder="0" applyAlignment="0" applyProtection="0"/>
    <xf numFmtId="0" fontId="83" fillId="35" borderId="0" applyNumberFormat="0" applyBorder="0" applyAlignment="0" applyProtection="0"/>
    <xf numFmtId="0" fontId="23" fillId="4" borderId="0" applyNumberFormat="0" applyBorder="0" applyAlignment="0" applyProtection="0"/>
    <xf numFmtId="0" fontId="83" fillId="13" borderId="0" applyNumberFormat="0" applyBorder="0" applyAlignment="0" applyProtection="0"/>
    <xf numFmtId="0" fontId="83" fillId="13" borderId="0" applyNumberFormat="0" applyBorder="0" applyAlignment="0" applyProtection="0"/>
    <xf numFmtId="0" fontId="83" fillId="36" borderId="0" applyNumberFormat="0" applyBorder="0" applyAlignment="0" applyProtection="0"/>
    <xf numFmtId="0" fontId="23" fillId="11" borderId="0" applyNumberFormat="0" applyBorder="0" applyAlignment="0" applyProtection="0"/>
    <xf numFmtId="0" fontId="83" fillId="37" borderId="0" applyNumberFormat="0" applyBorder="0" applyAlignment="0" applyProtection="0"/>
    <xf numFmtId="0" fontId="23" fillId="12" borderId="0" applyNumberFormat="0" applyBorder="0" applyAlignment="0" applyProtection="0"/>
    <xf numFmtId="0" fontId="83" fillId="38" borderId="0" applyNumberFormat="0" applyBorder="0" applyAlignment="0" applyProtection="0"/>
    <xf numFmtId="0" fontId="23" fillId="9" borderId="0" applyNumberFormat="0" applyBorder="0" applyAlignment="0" applyProtection="0"/>
    <xf numFmtId="0" fontId="83" fillId="39" borderId="0" applyNumberFormat="0" applyBorder="0" applyAlignment="0" applyProtection="0"/>
    <xf numFmtId="0" fontId="23" fillId="11" borderId="0" applyNumberFormat="0" applyBorder="0" applyAlignment="0" applyProtection="0"/>
    <xf numFmtId="0" fontId="83" fillId="34" borderId="0" applyNumberFormat="0" applyBorder="0" applyAlignment="0" applyProtection="0"/>
    <xf numFmtId="0" fontId="23" fillId="12" borderId="0" applyNumberFormat="0" applyBorder="0" applyAlignment="0" applyProtection="0"/>
    <xf numFmtId="0" fontId="23" fillId="4" borderId="0" applyNumberFormat="0" applyBorder="0" applyAlignment="0" applyProtection="0"/>
    <xf numFmtId="0" fontId="83" fillId="35" borderId="0" applyNumberFormat="0" applyBorder="0" applyAlignment="0" applyProtection="0"/>
    <xf numFmtId="0" fontId="23" fillId="9" borderId="0" applyNumberFormat="0" applyBorder="0" applyAlignment="0" applyProtection="0"/>
    <xf numFmtId="0" fontId="23" fillId="4" borderId="0" applyNumberFormat="0" applyBorder="0" applyAlignment="0" applyProtection="0"/>
    <xf numFmtId="0" fontId="83" fillId="13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83" fillId="37" borderId="0" applyNumberFormat="0" applyBorder="0" applyAlignment="0" applyProtection="0"/>
    <xf numFmtId="0" fontId="23" fillId="15" borderId="0" applyNumberFormat="0" applyBorder="0" applyAlignment="0" applyProtection="0"/>
    <xf numFmtId="0" fontId="23" fillId="12" borderId="0" applyNumberFormat="0" applyBorder="0" applyAlignment="0" applyProtection="0"/>
    <xf numFmtId="0" fontId="83" fillId="38" borderId="0" applyNumberFormat="0" applyBorder="0" applyAlignment="0" applyProtection="0"/>
    <xf numFmtId="0" fontId="23" fillId="9" borderId="0" applyNumberFormat="0" applyBorder="0" applyAlignment="0" applyProtection="0"/>
    <xf numFmtId="0" fontId="83" fillId="39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84" fillId="40" borderId="0" applyNumberFormat="0" applyBorder="0" applyAlignment="0" applyProtection="0"/>
    <xf numFmtId="0" fontId="24" fillId="4" borderId="0" applyNumberFormat="0" applyBorder="0" applyAlignment="0" applyProtection="0"/>
    <xf numFmtId="0" fontId="84" fillId="41" borderId="0" applyNumberFormat="0" applyBorder="0" applyAlignment="0" applyProtection="0"/>
    <xf numFmtId="0" fontId="24" fillId="4" borderId="0" applyNumberFormat="0" applyBorder="0" applyAlignment="0" applyProtection="0"/>
    <xf numFmtId="0" fontId="84" fillId="13" borderId="0" applyNumberFormat="0" applyBorder="0" applyAlignment="0" applyProtection="0"/>
    <xf numFmtId="0" fontId="84" fillId="13" borderId="0" applyNumberFormat="0" applyBorder="0" applyAlignment="0" applyProtection="0"/>
    <xf numFmtId="0" fontId="84" fillId="42" borderId="0" applyNumberFormat="0" applyBorder="0" applyAlignment="0" applyProtection="0"/>
    <xf numFmtId="0" fontId="24" fillId="11" borderId="0" applyNumberFormat="0" applyBorder="0" applyAlignment="0" applyProtection="0"/>
    <xf numFmtId="0" fontId="84" fillId="17" borderId="0" applyNumberFormat="0" applyBorder="0" applyAlignment="0" applyProtection="0"/>
    <xf numFmtId="0" fontId="84" fillId="17" borderId="0" applyNumberFormat="0" applyBorder="0" applyAlignment="0" applyProtection="0"/>
    <xf numFmtId="0" fontId="84" fillId="43" borderId="0" applyNumberFormat="0" applyBorder="0" applyAlignment="0" applyProtection="0"/>
    <xf numFmtId="0" fontId="24" fillId="16" borderId="0" applyNumberFormat="0" applyBorder="0" applyAlignment="0" applyProtection="0"/>
    <xf numFmtId="0" fontId="84" fillId="44" borderId="0" applyNumberFormat="0" applyBorder="0" applyAlignment="0" applyProtection="0"/>
    <xf numFmtId="0" fontId="24" fillId="9" borderId="0" applyNumberFormat="0" applyBorder="0" applyAlignment="0" applyProtection="0"/>
    <xf numFmtId="0" fontId="84" fillId="18" borderId="0" applyNumberFormat="0" applyBorder="0" applyAlignment="0" applyProtection="0"/>
    <xf numFmtId="0" fontId="84" fillId="18" borderId="0" applyNumberFormat="0" applyBorder="0" applyAlignment="0" applyProtection="0"/>
    <xf numFmtId="0" fontId="84" fillId="45" borderId="0" applyNumberFormat="0" applyBorder="0" applyAlignment="0" applyProtection="0"/>
    <xf numFmtId="0" fontId="24" fillId="16" borderId="0" applyNumberFormat="0" applyBorder="0" applyAlignment="0" applyProtection="0"/>
    <xf numFmtId="0" fontId="84" fillId="40" borderId="0" applyNumberFormat="0" applyBorder="0" applyAlignment="0" applyProtection="0"/>
    <xf numFmtId="0" fontId="24" fillId="12" borderId="0" applyNumberFormat="0" applyBorder="0" applyAlignment="0" applyProtection="0"/>
    <xf numFmtId="0" fontId="24" fillId="4" borderId="0" applyNumberFormat="0" applyBorder="0" applyAlignment="0" applyProtection="0"/>
    <xf numFmtId="0" fontId="84" fillId="41" borderId="0" applyNumberFormat="0" applyBorder="0" applyAlignment="0" applyProtection="0"/>
    <xf numFmtId="0" fontId="24" fillId="9" borderId="0" applyNumberFormat="0" applyBorder="0" applyAlignment="0" applyProtection="0"/>
    <xf numFmtId="0" fontId="24" fillId="4" borderId="0" applyNumberFormat="0" applyBorder="0" applyAlignment="0" applyProtection="0"/>
    <xf numFmtId="0" fontId="8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84" fillId="17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84" fillId="44" borderId="0" applyNumberFormat="0" applyBorder="0" applyAlignment="0" applyProtection="0"/>
    <xf numFmtId="0" fontId="24" fillId="9" borderId="0" applyNumberFormat="0" applyBorder="0" applyAlignment="0" applyProtection="0"/>
    <xf numFmtId="0" fontId="84" fillId="18" borderId="0" applyNumberFormat="0" applyBorder="0" applyAlignment="0" applyProtection="0"/>
    <xf numFmtId="0" fontId="24" fillId="19" borderId="0" applyNumberFormat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89" fontId="22" fillId="0" borderId="0" applyFont="0" applyFill="0" applyBorder="0" applyAlignment="0" applyProtection="0"/>
    <xf numFmtId="191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90" fontId="22" fillId="0" borderId="0" applyFont="0" applyFill="0" applyBorder="0" applyAlignment="0" applyProtection="0"/>
    <xf numFmtId="16" fontId="8" fillId="0" borderId="0"/>
    <xf numFmtId="182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84" fontId="10" fillId="20" borderId="0"/>
    <xf numFmtId="184" fontId="10" fillId="20" borderId="0"/>
    <xf numFmtId="0" fontId="11" fillId="21" borderId="0"/>
    <xf numFmtId="0" fontId="11" fillId="21" borderId="0"/>
    <xf numFmtId="184" fontId="12" fillId="0" borderId="0"/>
    <xf numFmtId="184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7" fillId="0" borderId="0"/>
    <xf numFmtId="10" fontId="9" fillId="11" borderId="0" applyFill="0" applyBorder="0" applyProtection="0">
      <alignment horizontal="center"/>
    </xf>
    <xf numFmtId="10" fontId="9" fillId="0" borderId="0"/>
    <xf numFmtId="10" fontId="13" fillId="11" borderId="0" applyFill="0" applyBorder="0" applyProtection="0">
      <alignment horizontal="center"/>
    </xf>
    <xf numFmtId="0" fontId="9" fillId="0" borderId="0"/>
    <xf numFmtId="0" fontId="22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4" fillId="11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24" fillId="16" borderId="0" applyNumberFormat="0" applyBorder="0" applyAlignment="0" applyProtection="0"/>
    <xf numFmtId="0" fontId="84" fillId="46" borderId="0" applyNumberFormat="0" applyBorder="0" applyAlignment="0" applyProtection="0"/>
    <xf numFmtId="0" fontId="24" fillId="22" borderId="0" applyNumberFormat="0" applyBorder="0" applyAlignment="0" applyProtection="0"/>
    <xf numFmtId="0" fontId="84" fillId="47" borderId="0" applyNumberFormat="0" applyBorder="0" applyAlignment="0" applyProtection="0"/>
    <xf numFmtId="0" fontId="24" fillId="22" borderId="0" applyNumberFormat="0" applyBorder="0" applyAlignment="0" applyProtection="0"/>
    <xf numFmtId="0" fontId="84" fillId="48" borderId="0" applyNumberFormat="0" applyBorder="0" applyAlignment="0" applyProtection="0"/>
    <xf numFmtId="0" fontId="24" fillId="23" borderId="0" applyNumberFormat="0" applyBorder="0" applyAlignment="0" applyProtection="0"/>
    <xf numFmtId="0" fontId="84" fillId="49" borderId="0" applyNumberFormat="0" applyBorder="0" applyAlignment="0" applyProtection="0"/>
    <xf numFmtId="0" fontId="24" fillId="16" borderId="0" applyNumberFormat="0" applyBorder="0" applyAlignment="0" applyProtection="0"/>
    <xf numFmtId="0" fontId="84" fillId="50" borderId="0" applyNumberFormat="0" applyBorder="0" applyAlignment="0" applyProtection="0"/>
    <xf numFmtId="0" fontId="24" fillId="24" borderId="0" applyNumberFormat="0" applyBorder="0" applyAlignment="0" applyProtection="0"/>
    <xf numFmtId="0" fontId="84" fillId="51" borderId="0" applyNumberFormat="0" applyBorder="0" applyAlignment="0" applyProtection="0"/>
    <xf numFmtId="0" fontId="24" fillId="16" borderId="0" applyNumberFormat="0" applyBorder="0" applyAlignment="0" applyProtection="0"/>
    <xf numFmtId="0" fontId="84" fillId="46" borderId="0" applyNumberFormat="0" applyBorder="0" applyAlignment="0" applyProtection="0"/>
    <xf numFmtId="0" fontId="24" fillId="22" borderId="0" applyNumberFormat="0" applyBorder="0" applyAlignment="0" applyProtection="0"/>
    <xf numFmtId="0" fontId="84" fillId="47" borderId="0" applyNumberFormat="0" applyBorder="0" applyAlignment="0" applyProtection="0"/>
    <xf numFmtId="0" fontId="24" fillId="24" borderId="0" applyNumberFormat="0" applyBorder="0" applyAlignment="0" applyProtection="0"/>
    <xf numFmtId="0" fontId="24" fillId="22" borderId="0" applyNumberFormat="0" applyBorder="0" applyAlignment="0" applyProtection="0"/>
    <xf numFmtId="0" fontId="84" fillId="48" borderId="0" applyNumberFormat="0" applyBorder="0" applyAlignment="0" applyProtection="0"/>
    <xf numFmtId="0" fontId="24" fillId="25" borderId="0" applyNumberFormat="0" applyBorder="0" applyAlignment="0" applyProtection="0"/>
    <xf numFmtId="0" fontId="24" fillId="23" borderId="0" applyNumberFormat="0" applyBorder="0" applyAlignment="0" applyProtection="0"/>
    <xf numFmtId="0" fontId="84" fillId="49" borderId="0" applyNumberFormat="0" applyBorder="0" applyAlignment="0" applyProtection="0"/>
    <xf numFmtId="0" fontId="24" fillId="14" borderId="0" applyNumberFormat="0" applyBorder="0" applyAlignment="0" applyProtection="0"/>
    <xf numFmtId="0" fontId="24" fillId="16" borderId="0" applyNumberFormat="0" applyBorder="0" applyAlignment="0" applyProtection="0"/>
    <xf numFmtId="0" fontId="84" fillId="50" borderId="0" applyNumberFormat="0" applyBorder="0" applyAlignment="0" applyProtection="0"/>
    <xf numFmtId="0" fontId="24" fillId="4" borderId="0" applyNumberFormat="0" applyBorder="0" applyAlignment="0" applyProtection="0"/>
    <xf numFmtId="0" fontId="24" fillId="24" borderId="0" applyNumberFormat="0" applyBorder="0" applyAlignment="0" applyProtection="0"/>
    <xf numFmtId="0" fontId="84" fillId="51" borderId="0" applyNumberFormat="0" applyBorder="0" applyAlignment="0" applyProtection="0"/>
    <xf numFmtId="0" fontId="24" fillId="19" borderId="0" applyNumberFormat="0" applyBorder="0" applyAlignment="0" applyProtection="0"/>
    <xf numFmtId="0" fontId="85" fillId="52" borderId="46" applyNumberFormat="0" applyAlignment="0" applyProtection="0"/>
    <xf numFmtId="0" fontId="57" fillId="9" borderId="2" applyNumberFormat="0" applyAlignment="0" applyProtection="0"/>
    <xf numFmtId="0" fontId="85" fillId="52" borderId="46" applyNumberFormat="0" applyAlignment="0" applyProtection="0"/>
    <xf numFmtId="0" fontId="26" fillId="2" borderId="3" applyNumberFormat="0" applyAlignment="0" applyProtection="0"/>
    <xf numFmtId="0" fontId="86" fillId="53" borderId="47" applyNumberFormat="0" applyAlignment="0" applyProtection="0"/>
    <xf numFmtId="0" fontId="27" fillId="2" borderId="2" applyNumberFormat="0" applyAlignment="0" applyProtection="0"/>
    <xf numFmtId="0" fontId="87" fillId="53" borderId="46" applyNumberFormat="0" applyAlignment="0" applyProtection="0"/>
    <xf numFmtId="0" fontId="28" fillId="6" borderId="0" applyNumberFormat="0" applyBorder="0" applyAlignment="0" applyProtection="0"/>
    <xf numFmtId="0" fontId="88" fillId="54" borderId="0" applyNumberFormat="0" applyBorder="0" applyAlignment="0" applyProtection="0"/>
    <xf numFmtId="0" fontId="29" fillId="0" borderId="5" applyNumberFormat="0" applyFill="0" applyAlignment="0" applyProtection="0"/>
    <xf numFmtId="0" fontId="89" fillId="0" borderId="48" applyNumberFormat="0" applyFill="0" applyAlignment="0" applyProtection="0"/>
    <xf numFmtId="0" fontId="60" fillId="0" borderId="5" applyNumberFormat="0" applyFill="0" applyAlignment="0" applyProtection="0"/>
    <xf numFmtId="0" fontId="30" fillId="0" borderId="6" applyNumberFormat="0" applyFill="0" applyAlignment="0" applyProtection="0"/>
    <xf numFmtId="0" fontId="90" fillId="0" borderId="49" applyNumberFormat="0" applyFill="0" applyAlignment="0" applyProtection="0"/>
    <xf numFmtId="0" fontId="61" fillId="0" borderId="7" applyNumberFormat="0" applyFill="0" applyAlignment="0" applyProtection="0"/>
    <xf numFmtId="0" fontId="31" fillId="0" borderId="8" applyNumberFormat="0" applyFill="0" applyAlignment="0" applyProtection="0"/>
    <xf numFmtId="0" fontId="91" fillId="0" borderId="50" applyNumberFormat="0" applyFill="0" applyAlignment="0" applyProtection="0"/>
    <xf numFmtId="0" fontId="62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32" fillId="0" borderId="0"/>
    <xf numFmtId="0" fontId="22" fillId="0" borderId="0"/>
    <xf numFmtId="0" fontId="32" fillId="0" borderId="0"/>
    <xf numFmtId="0" fontId="22" fillId="0" borderId="0"/>
    <xf numFmtId="0" fontId="83" fillId="0" borderId="0"/>
    <xf numFmtId="0" fontId="32" fillId="0" borderId="0"/>
    <xf numFmtId="0" fontId="16" fillId="0" borderId="0"/>
    <xf numFmtId="0" fontId="22" fillId="0" borderId="0"/>
    <xf numFmtId="0" fontId="32" fillId="0" borderId="0"/>
    <xf numFmtId="0" fontId="23" fillId="0" borderId="0"/>
    <xf numFmtId="0" fontId="22" fillId="0" borderId="0"/>
    <xf numFmtId="0" fontId="32" fillId="0" borderId="0"/>
    <xf numFmtId="0" fontId="22" fillId="0" borderId="0"/>
    <xf numFmtId="0" fontId="83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92" fillId="0" borderId="51" applyNumberFormat="0" applyFill="0" applyAlignment="0" applyProtection="0"/>
    <xf numFmtId="0" fontId="26" fillId="0" borderId="10" applyNumberFormat="0" applyFill="0" applyAlignment="0" applyProtection="0"/>
    <xf numFmtId="0" fontId="93" fillId="0" borderId="52" applyNumberFormat="0" applyFill="0" applyAlignment="0" applyProtection="0"/>
    <xf numFmtId="0" fontId="94" fillId="55" borderId="53" applyNumberFormat="0" applyAlignment="0" applyProtection="0"/>
    <xf numFmtId="0" fontId="33" fillId="25" borderId="11" applyNumberFormat="0" applyAlignment="0" applyProtection="0"/>
    <xf numFmtId="0" fontId="94" fillId="55" borderId="53" applyNumberFormat="0" applyAlignment="0" applyProtection="0"/>
    <xf numFmtId="0" fontId="95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96" fillId="56" borderId="0" applyNumberFormat="0" applyBorder="0" applyAlignment="0" applyProtection="0"/>
    <xf numFmtId="0" fontId="27" fillId="2" borderId="2" applyNumberFormat="0" applyAlignment="0" applyProtection="0"/>
    <xf numFmtId="0" fontId="87" fillId="53" borderId="46" applyNumberFormat="0" applyAlignment="0" applyProtection="0"/>
    <xf numFmtId="0" fontId="27" fillId="11" borderId="2" applyNumberFormat="0" applyAlignment="0" applyProtection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83" fillId="0" borderId="0"/>
    <xf numFmtId="0" fontId="32" fillId="0" borderId="0"/>
    <xf numFmtId="0" fontId="22" fillId="0" borderId="0"/>
    <xf numFmtId="0" fontId="64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54" fillId="0" borderId="0"/>
    <xf numFmtId="0" fontId="22" fillId="0" borderId="0"/>
    <xf numFmtId="0" fontId="22" fillId="0" borderId="0"/>
    <xf numFmtId="0" fontId="22" fillId="0" borderId="0"/>
    <xf numFmtId="0" fontId="26" fillId="0" borderId="10" applyNumberFormat="0" applyFill="0" applyAlignment="0" applyProtection="0"/>
    <xf numFmtId="0" fontId="93" fillId="0" borderId="52" applyNumberFormat="0" applyFill="0" applyAlignment="0" applyProtection="0"/>
    <xf numFmtId="0" fontId="36" fillId="5" borderId="0" applyNumberFormat="0" applyBorder="0" applyAlignment="0" applyProtection="0"/>
    <xf numFmtId="0" fontId="97" fillId="57" borderId="0" applyNumberFormat="0" applyBorder="0" applyAlignment="0" applyProtection="0"/>
    <xf numFmtId="0" fontId="36" fillId="5" borderId="0" applyNumberFormat="0" applyBorder="0" applyAlignment="0" applyProtection="0"/>
    <xf numFmtId="0" fontId="97" fillId="57" borderId="0" applyNumberFormat="0" applyBorder="0" applyAlignment="0" applyProtection="0"/>
    <xf numFmtId="0" fontId="37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32" fillId="10" borderId="12" applyNumberFormat="0" applyFont="0" applyAlignment="0" applyProtection="0"/>
    <xf numFmtId="0" fontId="66" fillId="58" borderId="54" applyNumberFormat="0" applyFont="0" applyAlignment="0" applyProtection="0"/>
    <xf numFmtId="0" fontId="68" fillId="58" borderId="54" applyNumberFormat="0" applyFont="0" applyAlignment="0" applyProtection="0"/>
    <xf numFmtId="0" fontId="69" fillId="58" borderId="54" applyNumberFormat="0" applyFont="0" applyAlignment="0" applyProtection="0"/>
    <xf numFmtId="0" fontId="35" fillId="10" borderId="12" applyNumberFormat="0" applyFont="0" applyAlignment="0" applyProtection="0"/>
    <xf numFmtId="0" fontId="55" fillId="58" borderId="54" applyNumberFormat="0" applyFont="0" applyAlignment="0" applyProtection="0"/>
    <xf numFmtId="0" fontId="23" fillId="10" borderId="12" applyNumberFormat="0" applyFont="0" applyAlignment="0" applyProtection="0"/>
    <xf numFmtId="0" fontId="66" fillId="58" borderId="54" applyNumberFormat="0" applyFont="0" applyAlignment="0" applyProtection="0"/>
    <xf numFmtId="0" fontId="23" fillId="58" borderId="54" applyNumberFormat="0" applyFont="0" applyAlignment="0" applyProtection="0"/>
    <xf numFmtId="0" fontId="22" fillId="10" borderId="12" applyNumberFormat="0" applyFont="0" applyAlignment="0" applyProtection="0"/>
    <xf numFmtId="0" fontId="23" fillId="58" borderId="54" applyNumberFormat="0" applyFont="0" applyAlignment="0" applyProtection="0"/>
    <xf numFmtId="0" fontId="66" fillId="58" borderId="54" applyNumberFormat="0" applyFont="0" applyAlignment="0" applyProtection="0"/>
    <xf numFmtId="0" fontId="26" fillId="2" borderId="3" applyNumberFormat="0" applyAlignment="0" applyProtection="0"/>
    <xf numFmtId="0" fontId="86" fillId="53" borderId="47" applyNumberFormat="0" applyAlignment="0" applyProtection="0"/>
    <xf numFmtId="0" fontId="58" fillId="11" borderId="4" applyNumberFormat="0" applyAlignment="0" applyProtection="0"/>
    <xf numFmtId="0" fontId="92" fillId="0" borderId="51" applyNumberFormat="0" applyFill="0" applyAlignment="0" applyProtection="0"/>
    <xf numFmtId="0" fontId="34" fillId="15" borderId="0" applyNumberFormat="0" applyBorder="0" applyAlignment="0" applyProtection="0"/>
    <xf numFmtId="0" fontId="96" fillId="56" borderId="0" applyNumberFormat="0" applyBorder="0" applyAlignment="0" applyProtection="0"/>
    <xf numFmtId="0" fontId="2" fillId="0" borderId="0"/>
    <xf numFmtId="0" fontId="99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176" fontId="1" fillId="0" borderId="0" applyFont="0" applyFill="0" applyBorder="0" applyAlignment="0" applyProtection="0"/>
    <xf numFmtId="191" fontId="38" fillId="0" borderId="0" applyFont="0" applyFill="0" applyBorder="0" applyAlignment="0" applyProtection="0"/>
    <xf numFmtId="175" fontId="54" fillId="0" borderId="0" applyFont="0" applyFill="0" applyBorder="0" applyAlignment="0" applyProtection="0"/>
    <xf numFmtId="0" fontId="88" fillId="54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</cellStyleXfs>
  <cellXfs count="275">
    <xf numFmtId="0" fontId="0" fillId="0" borderId="0" xfId="0"/>
    <xf numFmtId="0" fontId="21" fillId="0" borderId="0" xfId="0" applyFont="1"/>
    <xf numFmtId="0" fontId="40" fillId="0" borderId="0" xfId="0" applyFont="1" applyAlignment="1">
      <alignment vertical="center"/>
    </xf>
    <xf numFmtId="0" fontId="40" fillId="0" borderId="0" xfId="0" applyFont="1" applyAlignment="1">
      <alignment horizontal="center" vertical="center" wrapText="1"/>
    </xf>
    <xf numFmtId="177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77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177" fontId="39" fillId="0" borderId="0" xfId="0" applyNumberFormat="1" applyFont="1" applyAlignment="1">
      <alignment vertical="center"/>
    </xf>
    <xf numFmtId="0" fontId="41" fillId="0" borderId="0" xfId="0" applyFont="1" applyFill="1" applyAlignment="1">
      <alignment vertical="center"/>
    </xf>
    <xf numFmtId="0" fontId="42" fillId="0" borderId="0" xfId="0" applyFont="1" applyAlignment="1">
      <alignment vertical="center"/>
    </xf>
    <xf numFmtId="0" fontId="20" fillId="0" borderId="0" xfId="0" applyFont="1"/>
    <xf numFmtId="0" fontId="41" fillId="0" borderId="0" xfId="0" applyFont="1" applyFill="1"/>
    <xf numFmtId="0" fontId="43" fillId="0" borderId="0" xfId="0" applyFont="1" applyFill="1" applyAlignment="1">
      <alignment horizontal="right" wrapText="1"/>
    </xf>
    <xf numFmtId="0" fontId="44" fillId="26" borderId="13" xfId="0" applyFont="1" applyFill="1" applyBorder="1" applyAlignment="1">
      <alignment horizontal="center" vertical="center" wrapText="1"/>
    </xf>
    <xf numFmtId="185" fontId="44" fillId="0" borderId="13" xfId="0" applyNumberFormat="1" applyFont="1" applyFill="1" applyBorder="1" applyAlignment="1">
      <alignment horizontal="right" vertical="center" wrapText="1"/>
    </xf>
    <xf numFmtId="185" fontId="44" fillId="0" borderId="13" xfId="0" applyNumberFormat="1" applyFont="1" applyBorder="1" applyAlignment="1">
      <alignment horizontal="center" vertical="center" wrapText="1"/>
    </xf>
    <xf numFmtId="185" fontId="43" fillId="0" borderId="13" xfId="0" applyNumberFormat="1" applyFont="1" applyFill="1" applyBorder="1" applyAlignment="1">
      <alignment horizontal="right" vertical="center" wrapText="1"/>
    </xf>
    <xf numFmtId="185" fontId="43" fillId="0" borderId="13" xfId="0" applyNumberFormat="1" applyFont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185" fontId="44" fillId="0" borderId="0" xfId="0" applyNumberFormat="1" applyFont="1" applyFill="1" applyAlignment="1">
      <alignment horizontal="right" vertical="center" wrapText="1"/>
    </xf>
    <xf numFmtId="185" fontId="43" fillId="0" borderId="0" xfId="329" applyNumberFormat="1" applyFont="1" applyFill="1" applyBorder="1" applyAlignment="1">
      <alignment vertical="center"/>
    </xf>
    <xf numFmtId="0" fontId="43" fillId="0" borderId="0" xfId="0" applyFont="1" applyFill="1" applyAlignment="1">
      <alignment wrapText="1"/>
    </xf>
    <xf numFmtId="0" fontId="48" fillId="0" borderId="0" xfId="0" applyFont="1" applyFill="1" applyAlignment="1">
      <alignment wrapText="1"/>
    </xf>
    <xf numFmtId="0" fontId="44" fillId="0" borderId="0" xfId="0" applyFont="1" applyFill="1" applyAlignment="1">
      <alignment wrapText="1"/>
    </xf>
    <xf numFmtId="0" fontId="44" fillId="0" borderId="0" xfId="0" applyFont="1" applyFill="1" applyAlignment="1">
      <alignment vertical="top" wrapText="1"/>
    </xf>
    <xf numFmtId="185" fontId="44" fillId="0" borderId="0" xfId="0" applyNumberFormat="1" applyFont="1" applyFill="1" applyAlignment="1">
      <alignment vertical="center" wrapText="1"/>
    </xf>
    <xf numFmtId="185" fontId="50" fillId="0" borderId="0" xfId="0" applyNumberFormat="1" applyFont="1" applyFill="1" applyAlignment="1">
      <alignment vertical="center" wrapText="1"/>
    </xf>
    <xf numFmtId="185" fontId="44" fillId="0" borderId="0" xfId="0" applyNumberFormat="1" applyFont="1" applyAlignment="1">
      <alignment vertical="center" wrapText="1"/>
    </xf>
    <xf numFmtId="0" fontId="44" fillId="0" borderId="0" xfId="0" applyFont="1" applyAlignment="1">
      <alignment vertical="center" wrapText="1"/>
    </xf>
    <xf numFmtId="185" fontId="48" fillId="0" borderId="0" xfId="0" applyNumberFormat="1" applyFont="1" applyAlignment="1">
      <alignment vertical="center" wrapText="1"/>
    </xf>
    <xf numFmtId="185" fontId="47" fillId="0" borderId="0" xfId="0" applyNumberFormat="1" applyFont="1" applyFill="1" applyBorder="1" applyAlignment="1" applyProtection="1">
      <alignment vertical="center"/>
    </xf>
    <xf numFmtId="0" fontId="46" fillId="0" borderId="0" xfId="0" applyFont="1" applyAlignment="1">
      <alignment horizontal="center"/>
    </xf>
    <xf numFmtId="0" fontId="46" fillId="0" borderId="0" xfId="0" applyFont="1" applyFill="1" applyAlignment="1">
      <alignment horizontal="center"/>
    </xf>
    <xf numFmtId="0" fontId="44" fillId="0" borderId="14" xfId="0" applyFont="1" applyFill="1" applyBorder="1" applyAlignment="1">
      <alignment vertical="center" wrapText="1"/>
    </xf>
    <xf numFmtId="49" fontId="44" fillId="0" borderId="14" xfId="0" applyNumberFormat="1" applyFont="1" applyFill="1" applyBorder="1" applyAlignment="1">
      <alignment vertical="center" wrapText="1"/>
    </xf>
    <xf numFmtId="0" fontId="44" fillId="0" borderId="15" xfId="0" applyFont="1" applyFill="1" applyBorder="1" applyAlignment="1">
      <alignment vertical="center" wrapText="1"/>
    </xf>
    <xf numFmtId="185" fontId="43" fillId="27" borderId="13" xfId="0" applyNumberFormat="1" applyFont="1" applyFill="1" applyBorder="1" applyAlignment="1">
      <alignment horizontal="right" vertical="center" wrapText="1"/>
    </xf>
    <xf numFmtId="185" fontId="44" fillId="27" borderId="13" xfId="0" applyNumberFormat="1" applyFont="1" applyFill="1" applyBorder="1" applyAlignment="1">
      <alignment horizontal="right" vertical="center" wrapText="1"/>
    </xf>
    <xf numFmtId="185" fontId="44" fillId="27" borderId="13" xfId="0" applyNumberFormat="1" applyFont="1" applyFill="1" applyBorder="1" applyAlignment="1">
      <alignment vertical="center" wrapText="1"/>
    </xf>
    <xf numFmtId="185" fontId="43" fillId="0" borderId="13" xfId="0" applyNumberFormat="1" applyFont="1" applyBorder="1" applyAlignment="1">
      <alignment horizontal="right" vertical="center" wrapText="1" indent="1"/>
    </xf>
    <xf numFmtId="185" fontId="44" fillId="0" borderId="13" xfId="0" applyNumberFormat="1" applyFont="1" applyBorder="1" applyAlignment="1">
      <alignment horizontal="right" vertical="center" wrapText="1" indent="1"/>
    </xf>
    <xf numFmtId="185" fontId="44" fillId="0" borderId="0" xfId="0" applyNumberFormat="1" applyFont="1" applyAlignment="1">
      <alignment horizontal="right" vertical="center" wrapText="1" inden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14" xfId="0" applyFont="1" applyFill="1" applyBorder="1" applyAlignment="1">
      <alignment horizontal="left" vertical="center" wrapText="1"/>
    </xf>
    <xf numFmtId="185" fontId="52" fillId="27" borderId="13" xfId="0" applyNumberFormat="1" applyFont="1" applyFill="1" applyBorder="1" applyAlignment="1">
      <alignment horizontal="right" vertical="center" wrapText="1"/>
    </xf>
    <xf numFmtId="185" fontId="52" fillId="0" borderId="13" xfId="0" applyNumberFormat="1" applyFont="1" applyBorder="1" applyAlignment="1">
      <alignment horizontal="center" vertical="center" wrapText="1"/>
    </xf>
    <xf numFmtId="185" fontId="52" fillId="0" borderId="13" xfId="0" applyNumberFormat="1" applyFont="1" applyFill="1" applyBorder="1" applyAlignment="1">
      <alignment horizontal="right" vertical="center" wrapText="1"/>
    </xf>
    <xf numFmtId="185" fontId="52" fillId="0" borderId="13" xfId="0" applyNumberFormat="1" applyFont="1" applyBorder="1" applyAlignment="1">
      <alignment horizontal="right" vertical="center" wrapText="1" indent="1"/>
    </xf>
    <xf numFmtId="185" fontId="45" fillId="0" borderId="13" xfId="0" applyNumberFormat="1" applyFont="1" applyBorder="1" applyAlignment="1">
      <alignment horizontal="right" vertical="center" wrapText="1"/>
    </xf>
    <xf numFmtId="185" fontId="45" fillId="27" borderId="13" xfId="0" applyNumberFormat="1" applyFont="1" applyFill="1" applyBorder="1" applyAlignment="1">
      <alignment horizontal="right" vertical="center" wrapText="1"/>
    </xf>
    <xf numFmtId="185" fontId="45" fillId="0" borderId="13" xfId="0" applyNumberFormat="1" applyFont="1" applyBorder="1" applyAlignment="1">
      <alignment horizontal="center" vertical="center" wrapText="1"/>
    </xf>
    <xf numFmtId="185" fontId="45" fillId="0" borderId="13" xfId="0" applyNumberFormat="1" applyFont="1" applyBorder="1" applyAlignment="1">
      <alignment horizontal="right" vertical="center" wrapText="1" indent="1"/>
    </xf>
    <xf numFmtId="0" fontId="53" fillId="0" borderId="0" xfId="0" applyFont="1"/>
    <xf numFmtId="0" fontId="17" fillId="0" borderId="0" xfId="326" applyFont="1"/>
    <xf numFmtId="0" fontId="17" fillId="0" borderId="0" xfId="326" applyFont="1" applyAlignment="1">
      <alignment vertical="center"/>
    </xf>
    <xf numFmtId="0" fontId="19" fillId="0" borderId="0" xfId="326" applyFont="1" applyAlignment="1">
      <alignment vertical="center"/>
    </xf>
    <xf numFmtId="0" fontId="18" fillId="0" borderId="0" xfId="326" applyFont="1"/>
    <xf numFmtId="185" fontId="17" fillId="0" borderId="0" xfId="326" applyNumberFormat="1" applyFont="1" applyAlignment="1">
      <alignment horizontal="center"/>
    </xf>
    <xf numFmtId="0" fontId="83" fillId="0" borderId="0" xfId="255"/>
    <xf numFmtId="0" fontId="83" fillId="0" borderId="0" xfId="308"/>
    <xf numFmtId="0" fontId="59" fillId="0" borderId="0" xfId="0" applyFont="1" applyAlignment="1">
      <alignment horizontal="center" vertical="center"/>
    </xf>
    <xf numFmtId="0" fontId="46" fillId="0" borderId="0" xfId="0" applyFont="1" applyFill="1"/>
    <xf numFmtId="185" fontId="46" fillId="0" borderId="13" xfId="329" applyNumberFormat="1" applyFont="1" applyBorder="1" applyAlignment="1">
      <alignment horizontal="center" vertical="center"/>
    </xf>
    <xf numFmtId="185" fontId="46" fillId="0" borderId="16" xfId="329" applyNumberFormat="1" applyFont="1" applyBorder="1" applyAlignment="1">
      <alignment horizontal="right" vertical="center"/>
    </xf>
    <xf numFmtId="185" fontId="46" fillId="0" borderId="17" xfId="329" applyNumberFormat="1" applyFont="1" applyBorder="1" applyAlignment="1">
      <alignment horizontal="right" vertical="center"/>
    </xf>
    <xf numFmtId="185" fontId="46" fillId="0" borderId="18" xfId="329" applyNumberFormat="1" applyFont="1" applyBorder="1" applyAlignment="1">
      <alignment horizontal="center" vertical="center"/>
    </xf>
    <xf numFmtId="185" fontId="16" fillId="0" borderId="0" xfId="0" applyNumberFormat="1" applyFont="1" applyAlignment="1">
      <alignment vertical="center"/>
    </xf>
    <xf numFmtId="185" fontId="46" fillId="0" borderId="19" xfId="329" applyNumberFormat="1" applyFont="1" applyBorder="1" applyAlignment="1">
      <alignment horizontal="right" vertical="center"/>
    </xf>
    <xf numFmtId="185" fontId="46" fillId="0" borderId="20" xfId="329" applyNumberFormat="1" applyFont="1" applyBorder="1" applyAlignment="1">
      <alignment horizontal="right" vertical="center"/>
    </xf>
    <xf numFmtId="185" fontId="20" fillId="0" borderId="0" xfId="0" applyNumberFormat="1" applyFont="1" applyAlignment="1">
      <alignment vertical="center"/>
    </xf>
    <xf numFmtId="185" fontId="46" fillId="0" borderId="13" xfId="329" applyNumberFormat="1" applyFont="1" applyBorder="1" applyAlignment="1">
      <alignment horizontal="right" vertical="center"/>
    </xf>
    <xf numFmtId="177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185" fontId="46" fillId="0" borderId="18" xfId="329" applyNumberFormat="1" applyFont="1" applyBorder="1" applyAlignment="1">
      <alignment horizontal="right" vertical="center"/>
    </xf>
    <xf numFmtId="0" fontId="45" fillId="0" borderId="21" xfId="329" applyFont="1" applyFill="1" applyBorder="1" applyAlignment="1">
      <alignment horizontal="center" vertical="center" wrapText="1"/>
    </xf>
    <xf numFmtId="0" fontId="45" fillId="0" borderId="22" xfId="329" applyFont="1" applyFill="1" applyBorder="1" applyAlignment="1">
      <alignment horizontal="center" vertical="center" wrapText="1"/>
    </xf>
    <xf numFmtId="185" fontId="65" fillId="0" borderId="13" xfId="329" applyNumberFormat="1" applyFont="1" applyFill="1" applyBorder="1" applyAlignment="1">
      <alignment horizontal="center" vertical="center"/>
    </xf>
    <xf numFmtId="185" fontId="65" fillId="0" borderId="13" xfId="329" applyNumberFormat="1" applyFont="1" applyFill="1" applyBorder="1" applyAlignment="1">
      <alignment horizontal="right" vertical="center" indent="1"/>
    </xf>
    <xf numFmtId="185" fontId="65" fillId="0" borderId="21" xfId="329" applyNumberFormat="1" applyFont="1" applyFill="1" applyBorder="1" applyAlignment="1">
      <alignment horizontal="right" vertical="center" indent="1"/>
    </xf>
    <xf numFmtId="185" fontId="67" fillId="0" borderId="13" xfId="329" applyNumberFormat="1" applyFont="1" applyFill="1" applyBorder="1" applyAlignment="1">
      <alignment horizontal="right" vertical="center" indent="1"/>
    </xf>
    <xf numFmtId="0" fontId="39" fillId="0" borderId="0" xfId="0" applyFont="1" applyBorder="1" applyAlignment="1">
      <alignment vertical="center"/>
    </xf>
    <xf numFmtId="0" fontId="42" fillId="0" borderId="0" xfId="0" applyFont="1" applyBorder="1" applyAlignment="1">
      <alignment vertical="center"/>
    </xf>
    <xf numFmtId="0" fontId="46" fillId="0" borderId="23" xfId="0" applyFont="1" applyBorder="1" applyAlignment="1">
      <alignment vertical="center"/>
    </xf>
    <xf numFmtId="185" fontId="71" fillId="0" borderId="24" xfId="0" applyNumberFormat="1" applyFont="1" applyBorder="1" applyAlignment="1">
      <alignment vertical="center"/>
    </xf>
    <xf numFmtId="185" fontId="71" fillId="0" borderId="24" xfId="329" applyNumberFormat="1" applyFont="1" applyFill="1" applyBorder="1" applyAlignment="1">
      <alignment horizontal="center" vertical="center"/>
    </xf>
    <xf numFmtId="185" fontId="45" fillId="0" borderId="13" xfId="0" applyNumberFormat="1" applyFont="1" applyFill="1" applyBorder="1" applyAlignment="1">
      <alignment horizontal="right" vertical="center" wrapText="1"/>
    </xf>
    <xf numFmtId="185" fontId="74" fillId="0" borderId="13" xfId="0" applyNumberFormat="1" applyFont="1" applyBorder="1" applyAlignment="1">
      <alignment horizontal="right" vertical="center" wrapText="1"/>
    </xf>
    <xf numFmtId="185" fontId="75" fillId="0" borderId="13" xfId="0" applyNumberFormat="1" applyFont="1" applyBorder="1" applyAlignment="1">
      <alignment horizontal="center" vertical="center" wrapText="1"/>
    </xf>
    <xf numFmtId="185" fontId="74" fillId="0" borderId="13" xfId="0" applyNumberFormat="1" applyFont="1" applyBorder="1" applyAlignment="1">
      <alignment horizontal="right" vertical="center" wrapText="1" indent="1"/>
    </xf>
    <xf numFmtId="185" fontId="76" fillId="0" borderId="13" xfId="0" applyNumberFormat="1" applyFont="1" applyBorder="1" applyAlignment="1">
      <alignment horizontal="center" vertical="center" wrapText="1"/>
    </xf>
    <xf numFmtId="185" fontId="76" fillId="0" borderId="13" xfId="0" applyNumberFormat="1" applyFont="1" applyBorder="1" applyAlignment="1">
      <alignment horizontal="right" vertical="center" wrapText="1" indent="1"/>
    </xf>
    <xf numFmtId="185" fontId="77" fillId="0" borderId="13" xfId="0" applyNumberFormat="1" applyFont="1" applyBorder="1" applyAlignment="1">
      <alignment horizontal="center" vertical="center" wrapText="1"/>
    </xf>
    <xf numFmtId="185" fontId="77" fillId="0" borderId="13" xfId="0" applyNumberFormat="1" applyFont="1" applyBorder="1" applyAlignment="1">
      <alignment horizontal="right" vertical="center" wrapText="1" indent="1"/>
    </xf>
    <xf numFmtId="185" fontId="78" fillId="0" borderId="13" xfId="0" applyNumberFormat="1" applyFont="1" applyBorder="1" applyAlignment="1">
      <alignment horizontal="right" vertical="center" wrapText="1"/>
    </xf>
    <xf numFmtId="185" fontId="46" fillId="0" borderId="13" xfId="329" applyNumberFormat="1" applyFont="1" applyFill="1" applyBorder="1" applyAlignment="1">
      <alignment horizontal="right" vertical="center"/>
    </xf>
    <xf numFmtId="0" fontId="20" fillId="0" borderId="25" xfId="0" applyFont="1" applyBorder="1" applyAlignment="1">
      <alignment vertical="center"/>
    </xf>
    <xf numFmtId="185" fontId="70" fillId="0" borderId="13" xfId="329" applyNumberFormat="1" applyFont="1" applyFill="1" applyBorder="1" applyAlignment="1">
      <alignment horizontal="center" vertical="center"/>
    </xf>
    <xf numFmtId="185" fontId="70" fillId="0" borderId="23" xfId="329" applyNumberFormat="1" applyFont="1" applyFill="1" applyBorder="1" applyAlignment="1">
      <alignment horizontal="center" vertical="center"/>
    </xf>
    <xf numFmtId="185" fontId="46" fillId="0" borderId="24" xfId="329" applyNumberFormat="1" applyFont="1" applyFill="1" applyBorder="1" applyAlignment="1">
      <alignment horizontal="right" vertical="center"/>
    </xf>
    <xf numFmtId="185" fontId="45" fillId="0" borderId="24" xfId="0" applyNumberFormat="1" applyFont="1" applyBorder="1" applyAlignment="1">
      <alignment vertical="center"/>
    </xf>
    <xf numFmtId="185" fontId="45" fillId="0" borderId="24" xfId="329" applyNumberFormat="1" applyFont="1" applyFill="1" applyBorder="1" applyAlignment="1">
      <alignment horizontal="center" vertical="center"/>
    </xf>
    <xf numFmtId="185" fontId="45" fillId="0" borderId="26" xfId="329" applyNumberFormat="1" applyFont="1" applyFill="1" applyBorder="1" applyAlignment="1">
      <alignment horizontal="right" vertical="center"/>
    </xf>
    <xf numFmtId="0" fontId="46" fillId="0" borderId="25" xfId="329" applyFont="1" applyBorder="1" applyAlignment="1">
      <alignment horizontal="center" vertical="center"/>
    </xf>
    <xf numFmtId="185" fontId="46" fillId="0" borderId="24" xfId="329" applyNumberFormat="1" applyFont="1" applyBorder="1" applyAlignment="1">
      <alignment horizontal="right" vertical="center"/>
    </xf>
    <xf numFmtId="185" fontId="46" fillId="0" borderId="24" xfId="329" applyNumberFormat="1" applyFont="1" applyBorder="1" applyAlignment="1">
      <alignment horizontal="center" vertical="center"/>
    </xf>
    <xf numFmtId="185" fontId="46" fillId="0" borderId="26" xfId="329" applyNumberFormat="1" applyFont="1" applyBorder="1" applyAlignment="1">
      <alignment horizontal="right" vertical="center"/>
    </xf>
    <xf numFmtId="0" fontId="46" fillId="0" borderId="17" xfId="329" applyFont="1" applyBorder="1" applyAlignment="1">
      <alignment horizontal="center" vertical="center"/>
    </xf>
    <xf numFmtId="0" fontId="46" fillId="0" borderId="16" xfId="329" applyFont="1" applyBorder="1" applyAlignment="1">
      <alignment horizontal="center" vertical="center"/>
    </xf>
    <xf numFmtId="185" fontId="70" fillId="0" borderId="20" xfId="329" applyNumberFormat="1" applyFont="1" applyFill="1" applyBorder="1" applyAlignment="1">
      <alignment horizontal="right" vertical="center"/>
    </xf>
    <xf numFmtId="185" fontId="70" fillId="0" borderId="27" xfId="329" applyNumberFormat="1" applyFont="1" applyFill="1" applyBorder="1" applyAlignment="1">
      <alignment horizontal="right" vertical="center"/>
    </xf>
    <xf numFmtId="185" fontId="46" fillId="0" borderId="25" xfId="329" applyNumberFormat="1" applyFont="1" applyBorder="1" applyAlignment="1">
      <alignment horizontal="right" vertical="center"/>
    </xf>
    <xf numFmtId="185" fontId="45" fillId="0" borderId="25" xfId="0" applyNumberFormat="1" applyFont="1" applyBorder="1" applyAlignment="1">
      <alignment vertical="center"/>
    </xf>
    <xf numFmtId="0" fontId="46" fillId="0" borderId="28" xfId="329" applyFont="1" applyBorder="1" applyAlignment="1">
      <alignment horizontal="left" vertical="center"/>
    </xf>
    <xf numFmtId="177" fontId="46" fillId="0" borderId="29" xfId="329" applyNumberFormat="1" applyFont="1" applyBorder="1" applyAlignment="1">
      <alignment vertical="center"/>
    </xf>
    <xf numFmtId="177" fontId="46" fillId="0" borderId="15" xfId="329" applyNumberFormat="1" applyFont="1" applyBorder="1" applyAlignment="1">
      <alignment vertical="center"/>
    </xf>
    <xf numFmtId="0" fontId="46" fillId="0" borderId="15" xfId="329" applyFont="1" applyBorder="1" applyAlignment="1">
      <alignment vertical="center"/>
    </xf>
    <xf numFmtId="2" fontId="46" fillId="0" borderId="15" xfId="329" applyNumberFormat="1" applyFont="1" applyBorder="1" applyAlignment="1">
      <alignment vertical="center"/>
    </xf>
    <xf numFmtId="177" fontId="46" fillId="0" borderId="15" xfId="329" applyNumberFormat="1" applyFont="1" applyFill="1" applyBorder="1" applyAlignment="1">
      <alignment vertical="center"/>
    </xf>
    <xf numFmtId="0" fontId="46" fillId="0" borderId="15" xfId="329" applyFont="1" applyFill="1" applyBorder="1" applyAlignment="1">
      <alignment vertical="center"/>
    </xf>
    <xf numFmtId="0" fontId="46" fillId="0" borderId="15" xfId="327" applyFont="1" applyBorder="1" applyAlignment="1">
      <alignment vertical="center"/>
    </xf>
    <xf numFmtId="0" fontId="46" fillId="0" borderId="15" xfId="0" applyFont="1" applyBorder="1" applyAlignment="1">
      <alignment vertical="center"/>
    </xf>
    <xf numFmtId="0" fontId="46" fillId="0" borderId="30" xfId="0" applyFont="1" applyBorder="1" applyAlignment="1">
      <alignment vertical="center"/>
    </xf>
    <xf numFmtId="0" fontId="71" fillId="0" borderId="31" xfId="0" applyFont="1" applyBorder="1" applyAlignment="1">
      <alignment vertical="center"/>
    </xf>
    <xf numFmtId="0" fontId="46" fillId="0" borderId="16" xfId="0" applyFont="1" applyBorder="1" applyAlignment="1">
      <alignment vertical="center"/>
    </xf>
    <xf numFmtId="185" fontId="46" fillId="0" borderId="13" xfId="0" applyNumberFormat="1" applyFont="1" applyBorder="1" applyAlignment="1">
      <alignment vertical="center"/>
    </xf>
    <xf numFmtId="185" fontId="72" fillId="0" borderId="16" xfId="0" applyNumberFormat="1" applyFont="1" applyBorder="1" applyAlignment="1">
      <alignment vertical="center"/>
    </xf>
    <xf numFmtId="0" fontId="72" fillId="0" borderId="13" xfId="0" applyFont="1" applyBorder="1" applyAlignment="1">
      <alignment vertical="center"/>
    </xf>
    <xf numFmtId="185" fontId="72" fillId="0" borderId="13" xfId="0" applyNumberFormat="1" applyFont="1" applyBorder="1" applyAlignment="1">
      <alignment vertical="center"/>
    </xf>
    <xf numFmtId="0" fontId="46" fillId="0" borderId="32" xfId="0" applyFont="1" applyBorder="1" applyAlignment="1">
      <alignment vertical="center"/>
    </xf>
    <xf numFmtId="185" fontId="46" fillId="0" borderId="16" xfId="329" applyNumberFormat="1" applyFont="1" applyFill="1" applyBorder="1" applyAlignment="1">
      <alignment horizontal="right" vertical="center"/>
    </xf>
    <xf numFmtId="185" fontId="46" fillId="0" borderId="16" xfId="0" applyNumberFormat="1" applyFont="1" applyBorder="1" applyAlignment="1">
      <alignment vertical="center"/>
    </xf>
    <xf numFmtId="2" fontId="46" fillId="0" borderId="13" xfId="0" applyNumberFormat="1" applyFont="1" applyFill="1" applyBorder="1" applyAlignment="1">
      <alignment vertical="center"/>
    </xf>
    <xf numFmtId="0" fontId="72" fillId="0" borderId="16" xfId="0" applyFont="1" applyBorder="1" applyAlignment="1">
      <alignment vertical="center"/>
    </xf>
    <xf numFmtId="177" fontId="73" fillId="0" borderId="13" xfId="0" applyNumberFormat="1" applyFont="1" applyFill="1" applyBorder="1" applyAlignment="1">
      <alignment vertical="center"/>
    </xf>
    <xf numFmtId="0" fontId="46" fillId="0" borderId="33" xfId="329" applyFont="1" applyBorder="1" applyAlignment="1">
      <alignment horizontal="center" vertical="center"/>
    </xf>
    <xf numFmtId="185" fontId="65" fillId="0" borderId="34" xfId="329" applyNumberFormat="1" applyFont="1" applyFill="1" applyBorder="1" applyAlignment="1">
      <alignment horizontal="right" vertical="center" indent="1"/>
    </xf>
    <xf numFmtId="185" fontId="65" fillId="0" borderId="34" xfId="329" applyNumberFormat="1" applyFont="1" applyFill="1" applyBorder="1" applyAlignment="1">
      <alignment horizontal="center" vertical="center"/>
    </xf>
    <xf numFmtId="0" fontId="46" fillId="0" borderId="35" xfId="329" applyFont="1" applyBorder="1" applyAlignment="1">
      <alignment horizontal="center" vertical="center"/>
    </xf>
    <xf numFmtId="0" fontId="46" fillId="0" borderId="32" xfId="329" applyFont="1" applyBorder="1" applyAlignment="1">
      <alignment horizontal="center" vertical="center"/>
    </xf>
    <xf numFmtId="185" fontId="52" fillId="0" borderId="13" xfId="0" applyNumberFormat="1" applyFont="1" applyFill="1" applyBorder="1" applyAlignment="1">
      <alignment horizontal="center" vertical="center" wrapText="1"/>
    </xf>
    <xf numFmtId="185" fontId="43" fillId="0" borderId="13" xfId="0" applyNumberFormat="1" applyFont="1" applyFill="1" applyBorder="1" applyAlignment="1">
      <alignment horizontal="center" vertical="center" wrapText="1"/>
    </xf>
    <xf numFmtId="185" fontId="44" fillId="0" borderId="13" xfId="0" applyNumberFormat="1" applyFont="1" applyFill="1" applyBorder="1" applyAlignment="1">
      <alignment horizontal="center" vertical="center" wrapText="1"/>
    </xf>
    <xf numFmtId="185" fontId="44" fillId="0" borderId="0" xfId="0" applyNumberFormat="1" applyFont="1" applyFill="1" applyAlignment="1">
      <alignment horizontal="center" vertical="center" wrapText="1"/>
    </xf>
    <xf numFmtId="185" fontId="65" fillId="0" borderId="13" xfId="0" applyNumberFormat="1" applyFont="1" applyFill="1" applyBorder="1" applyAlignment="1">
      <alignment horizontal="right" vertical="center" indent="1"/>
    </xf>
    <xf numFmtId="185" fontId="65" fillId="0" borderId="23" xfId="0" applyNumberFormat="1" applyFont="1" applyFill="1" applyBorder="1" applyAlignment="1">
      <alignment horizontal="right" vertical="center" indent="1"/>
    </xf>
    <xf numFmtId="1" fontId="46" fillId="0" borderId="13" xfId="328" applyNumberFormat="1" applyFont="1" applyFill="1" applyBorder="1" applyAlignment="1">
      <alignment vertical="center"/>
    </xf>
    <xf numFmtId="3" fontId="46" fillId="0" borderId="13" xfId="329" applyNumberFormat="1" applyFont="1" applyBorder="1" applyAlignment="1">
      <alignment horizontal="right" vertical="center"/>
    </xf>
    <xf numFmtId="3" fontId="46" fillId="0" borderId="13" xfId="329" applyNumberFormat="1" applyFont="1" applyFill="1" applyBorder="1" applyAlignment="1">
      <alignment horizontal="right" vertical="center"/>
    </xf>
    <xf numFmtId="3" fontId="46" fillId="0" borderId="13" xfId="0" applyNumberFormat="1" applyFont="1" applyBorder="1" applyAlignment="1">
      <alignment vertical="center"/>
    </xf>
    <xf numFmtId="185" fontId="41" fillId="0" borderId="0" xfId="0" applyNumberFormat="1" applyFont="1" applyFill="1" applyAlignment="1">
      <alignment vertical="center"/>
    </xf>
    <xf numFmtId="0" fontId="46" fillId="0" borderId="24" xfId="329" applyFont="1" applyBorder="1" applyAlignment="1">
      <alignment horizontal="left" vertical="center"/>
    </xf>
    <xf numFmtId="185" fontId="65" fillId="0" borderId="24" xfId="329" applyNumberFormat="1" applyFont="1" applyFill="1" applyBorder="1" applyAlignment="1">
      <alignment horizontal="right" vertical="center" indent="1"/>
    </xf>
    <xf numFmtId="185" fontId="65" fillId="0" borderId="24" xfId="329" applyNumberFormat="1" applyFont="1" applyFill="1" applyBorder="1" applyAlignment="1">
      <alignment horizontal="center" vertical="center"/>
    </xf>
    <xf numFmtId="0" fontId="71" fillId="0" borderId="24" xfId="0" applyFont="1" applyBorder="1" applyAlignment="1">
      <alignment horizontal="center" vertical="center"/>
    </xf>
    <xf numFmtId="185" fontId="71" fillId="0" borderId="24" xfId="0" applyNumberFormat="1" applyFont="1" applyFill="1" applyBorder="1" applyAlignment="1">
      <alignment horizontal="center" vertical="center"/>
    </xf>
    <xf numFmtId="0" fontId="80" fillId="0" borderId="0" xfId="0" applyFont="1"/>
    <xf numFmtId="0" fontId="80" fillId="0" borderId="0" xfId="0" applyFont="1" applyAlignment="1">
      <alignment vertical="center"/>
    </xf>
    <xf numFmtId="185" fontId="65" fillId="0" borderId="13" xfId="0" applyNumberFormat="1" applyFont="1" applyFill="1" applyBorder="1" applyAlignment="1">
      <alignment horizontal="center" vertical="center"/>
    </xf>
    <xf numFmtId="177" fontId="80" fillId="0" borderId="13" xfId="0" applyNumberFormat="1" applyFont="1" applyFill="1" applyBorder="1" applyAlignment="1">
      <alignment vertical="center"/>
    </xf>
    <xf numFmtId="185" fontId="65" fillId="0" borderId="18" xfId="329" applyNumberFormat="1" applyFont="1" applyFill="1" applyBorder="1" applyAlignment="1">
      <alignment horizontal="right" vertical="center" indent="1"/>
    </xf>
    <xf numFmtId="185" fontId="65" fillId="0" borderId="18" xfId="329" applyNumberFormat="1" applyFont="1" applyFill="1" applyBorder="1" applyAlignment="1">
      <alignment horizontal="center" vertical="center"/>
    </xf>
    <xf numFmtId="185" fontId="65" fillId="0" borderId="24" xfId="0" applyNumberFormat="1" applyFont="1" applyFill="1" applyBorder="1" applyAlignment="1">
      <alignment horizontal="center" vertical="center"/>
    </xf>
    <xf numFmtId="177" fontId="80" fillId="0" borderId="24" xfId="0" applyNumberFormat="1" applyFont="1" applyFill="1" applyBorder="1" applyAlignment="1">
      <alignment vertical="center"/>
    </xf>
    <xf numFmtId="185" fontId="79" fillId="0" borderId="26" xfId="0" applyNumberFormat="1" applyFont="1" applyBorder="1" applyAlignment="1">
      <alignment vertical="center"/>
    </xf>
    <xf numFmtId="185" fontId="65" fillId="0" borderId="34" xfId="0" applyNumberFormat="1" applyFont="1" applyFill="1" applyBorder="1" applyAlignment="1">
      <alignment horizontal="center" vertical="center"/>
    </xf>
    <xf numFmtId="177" fontId="80" fillId="0" borderId="34" xfId="0" applyNumberFormat="1" applyFont="1" applyFill="1" applyBorder="1" applyAlignment="1">
      <alignment vertical="center"/>
    </xf>
    <xf numFmtId="185" fontId="65" fillId="0" borderId="21" xfId="0" applyNumberFormat="1" applyFont="1" applyFill="1" applyBorder="1" applyAlignment="1">
      <alignment horizontal="center" vertical="center"/>
    </xf>
    <xf numFmtId="177" fontId="80" fillId="0" borderId="21" xfId="0" applyNumberFormat="1" applyFont="1" applyFill="1" applyBorder="1" applyAlignment="1">
      <alignment vertical="center"/>
    </xf>
    <xf numFmtId="185" fontId="71" fillId="0" borderId="24" xfId="0" applyNumberFormat="1" applyFont="1" applyFill="1" applyBorder="1" applyAlignment="1">
      <alignment horizontal="right" vertical="center" wrapText="1" indent="1"/>
    </xf>
    <xf numFmtId="177" fontId="71" fillId="0" borderId="24" xfId="0" applyNumberFormat="1" applyFont="1" applyBorder="1" applyAlignment="1">
      <alignment horizontal="center" vertical="center"/>
    </xf>
    <xf numFmtId="177" fontId="71" fillId="0" borderId="26" xfId="0" applyNumberFormat="1" applyFont="1" applyBorder="1" applyAlignment="1">
      <alignment horizontal="center" vertical="center"/>
    </xf>
    <xf numFmtId="177" fontId="65" fillId="0" borderId="18" xfId="0" applyNumberFormat="1" applyFont="1" applyFill="1" applyBorder="1" applyAlignment="1">
      <alignment horizontal="center" vertical="center"/>
    </xf>
    <xf numFmtId="177" fontId="65" fillId="0" borderId="13" xfId="0" applyNumberFormat="1" applyFont="1" applyFill="1" applyBorder="1" applyAlignment="1">
      <alignment horizontal="center" vertical="center"/>
    </xf>
    <xf numFmtId="0" fontId="45" fillId="0" borderId="21" xfId="0" applyFont="1" applyBorder="1" applyAlignment="1">
      <alignment horizontal="center" vertical="center" wrapText="1"/>
    </xf>
    <xf numFmtId="185" fontId="45" fillId="0" borderId="21" xfId="0" applyNumberFormat="1" applyFont="1" applyBorder="1" applyAlignment="1">
      <alignment horizontal="center" vertical="center" wrapText="1"/>
    </xf>
    <xf numFmtId="185" fontId="45" fillId="0" borderId="22" xfId="0" applyNumberFormat="1" applyFont="1" applyBorder="1" applyAlignment="1">
      <alignment horizontal="center" vertical="center" wrapText="1"/>
    </xf>
    <xf numFmtId="185" fontId="65" fillId="0" borderId="21" xfId="329" applyNumberFormat="1" applyFont="1" applyFill="1" applyBorder="1" applyAlignment="1">
      <alignment horizontal="center" vertical="center"/>
    </xf>
    <xf numFmtId="185" fontId="46" fillId="0" borderId="20" xfId="329" applyNumberFormat="1" applyFont="1" applyFill="1" applyBorder="1" applyAlignment="1">
      <alignment horizontal="right" vertical="center"/>
    </xf>
    <xf numFmtId="185" fontId="46" fillId="0" borderId="13" xfId="329" applyNumberFormat="1" applyFont="1" applyFill="1" applyBorder="1" applyAlignment="1">
      <alignment horizontal="center" vertical="center"/>
    </xf>
    <xf numFmtId="0" fontId="45" fillId="0" borderId="0" xfId="0" applyFont="1" applyAlignment="1">
      <alignment horizontal="right"/>
    </xf>
    <xf numFmtId="185" fontId="71" fillId="0" borderId="24" xfId="0" applyNumberFormat="1" applyFont="1" applyFill="1" applyBorder="1" applyAlignment="1">
      <alignment horizontal="right" vertical="center" indent="1"/>
    </xf>
    <xf numFmtId="185" fontId="65" fillId="0" borderId="23" xfId="329" applyNumberFormat="1" applyFont="1" applyFill="1" applyBorder="1" applyAlignment="1">
      <alignment horizontal="right" vertical="center" indent="1"/>
    </xf>
    <xf numFmtId="0" fontId="45" fillId="0" borderId="13" xfId="329" applyFont="1" applyFill="1" applyBorder="1" applyAlignment="1">
      <alignment horizontal="center" vertical="center" wrapText="1"/>
    </xf>
    <xf numFmtId="0" fontId="81" fillId="0" borderId="0" xfId="0" applyFont="1"/>
    <xf numFmtId="0" fontId="81" fillId="0" borderId="0" xfId="0" applyFont="1" applyAlignment="1">
      <alignment horizontal="center"/>
    </xf>
    <xf numFmtId="0" fontId="46" fillId="0" borderId="0" xfId="0" applyFont="1" applyAlignment="1">
      <alignment horizontal="right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vertical="center"/>
    </xf>
    <xf numFmtId="0" fontId="81" fillId="0" borderId="0" xfId="0" applyFont="1" applyFill="1" applyAlignment="1">
      <alignment horizontal="center" vertical="center" wrapText="1"/>
    </xf>
    <xf numFmtId="177" fontId="81" fillId="0" borderId="0" xfId="0" applyNumberFormat="1" applyFont="1" applyFill="1" applyAlignment="1">
      <alignment vertical="center"/>
    </xf>
    <xf numFmtId="177" fontId="81" fillId="0" borderId="0" xfId="0" applyNumberFormat="1" applyFont="1" applyFill="1" applyAlignment="1">
      <alignment horizontal="right" vertical="center"/>
    </xf>
    <xf numFmtId="177" fontId="81" fillId="0" borderId="0" xfId="0" applyNumberFormat="1" applyFont="1" applyFill="1" applyBorder="1" applyAlignment="1">
      <alignment vertical="center"/>
    </xf>
    <xf numFmtId="177" fontId="81" fillId="0" borderId="0" xfId="0" applyNumberFormat="1" applyFont="1" applyFill="1" applyBorder="1" applyAlignment="1">
      <alignment horizontal="right" vertical="center"/>
    </xf>
    <xf numFmtId="177" fontId="81" fillId="0" borderId="0" xfId="0" applyNumberFormat="1" applyFont="1" applyAlignment="1">
      <alignment vertical="center"/>
    </xf>
    <xf numFmtId="0" fontId="82" fillId="0" borderId="0" xfId="0" applyFont="1" applyAlignment="1">
      <alignment vertical="center"/>
    </xf>
    <xf numFmtId="0" fontId="82" fillId="0" borderId="0" xfId="0" applyFont="1" applyAlignment="1">
      <alignment horizontal="center" vertical="center"/>
    </xf>
    <xf numFmtId="0" fontId="70" fillId="0" borderId="34" xfId="328" applyFont="1" applyFill="1" applyBorder="1" applyAlignment="1">
      <alignment vertical="center"/>
    </xf>
    <xf numFmtId="185" fontId="79" fillId="0" borderId="36" xfId="0" applyNumberFormat="1" applyFont="1" applyFill="1" applyBorder="1" applyAlignment="1">
      <alignment vertical="center"/>
    </xf>
    <xf numFmtId="0" fontId="70" fillId="0" borderId="13" xfId="328" applyFont="1" applyFill="1" applyBorder="1" applyAlignment="1">
      <alignment vertical="center"/>
    </xf>
    <xf numFmtId="185" fontId="79" fillId="0" borderId="20" xfId="0" applyNumberFormat="1" applyFont="1" applyFill="1" applyBorder="1" applyAlignment="1">
      <alignment vertical="center"/>
    </xf>
    <xf numFmtId="185" fontId="79" fillId="0" borderId="22" xfId="0" applyNumberFormat="1" applyFont="1" applyFill="1" applyBorder="1" applyAlignment="1">
      <alignment vertical="center"/>
    </xf>
    <xf numFmtId="0" fontId="70" fillId="0" borderId="18" xfId="328" applyFont="1" applyFill="1" applyBorder="1" applyAlignment="1">
      <alignment vertical="center"/>
    </xf>
    <xf numFmtId="0" fontId="46" fillId="0" borderId="13" xfId="329" applyFont="1" applyFill="1" applyBorder="1" applyAlignment="1">
      <alignment vertical="center"/>
    </xf>
    <xf numFmtId="185" fontId="65" fillId="0" borderId="20" xfId="0" applyNumberFormat="1" applyFont="1" applyFill="1" applyBorder="1" applyAlignment="1">
      <alignment horizontal="center" vertical="center"/>
    </xf>
    <xf numFmtId="1" fontId="70" fillId="0" borderId="13" xfId="328" applyNumberFormat="1" applyFont="1" applyFill="1" applyBorder="1" applyAlignment="1">
      <alignment vertical="center"/>
    </xf>
    <xf numFmtId="177" fontId="65" fillId="0" borderId="20" xfId="0" applyNumberFormat="1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vertical="center"/>
    </xf>
    <xf numFmtId="177" fontId="65" fillId="0" borderId="27" xfId="0" applyNumberFormat="1" applyFont="1" applyFill="1" applyBorder="1" applyAlignment="1">
      <alignment horizontal="center" vertical="center"/>
    </xf>
    <xf numFmtId="185" fontId="44" fillId="0" borderId="13" xfId="0" applyNumberFormat="1" applyFont="1" applyFill="1" applyBorder="1" applyAlignment="1">
      <alignment vertical="center"/>
    </xf>
    <xf numFmtId="185" fontId="51" fillId="0" borderId="13" xfId="329" applyNumberFormat="1" applyFont="1" applyFill="1" applyBorder="1" applyAlignment="1">
      <alignment horizontal="center" vertical="center"/>
    </xf>
    <xf numFmtId="185" fontId="51" fillId="0" borderId="23" xfId="329" applyNumberFormat="1" applyFont="1" applyFill="1" applyBorder="1" applyAlignment="1">
      <alignment horizontal="center" vertical="center"/>
    </xf>
    <xf numFmtId="0" fontId="45" fillId="0" borderId="13" xfId="329" applyFont="1" applyFill="1" applyBorder="1" applyAlignment="1">
      <alignment vertical="center"/>
    </xf>
    <xf numFmtId="1" fontId="45" fillId="0" borderId="13" xfId="328" applyNumberFormat="1" applyFont="1" applyFill="1" applyBorder="1" applyAlignment="1">
      <alignment vertical="center"/>
    </xf>
    <xf numFmtId="0" fontId="45" fillId="0" borderId="23" xfId="0" applyFont="1" applyFill="1" applyBorder="1" applyAlignment="1">
      <alignment vertical="center"/>
    </xf>
    <xf numFmtId="185" fontId="51" fillId="0" borderId="13" xfId="0" applyNumberFormat="1" applyFont="1" applyFill="1" applyBorder="1" applyAlignment="1">
      <alignment horizontal="center" vertical="center"/>
    </xf>
    <xf numFmtId="185" fontId="51" fillId="0" borderId="18" xfId="0" applyNumberFormat="1" applyFont="1" applyFill="1" applyBorder="1" applyAlignment="1">
      <alignment horizontal="center" vertical="center"/>
    </xf>
    <xf numFmtId="185" fontId="51" fillId="0" borderId="23" xfId="0" applyNumberFormat="1" applyFont="1" applyFill="1" applyBorder="1" applyAlignment="1">
      <alignment horizontal="center" vertical="center"/>
    </xf>
    <xf numFmtId="177" fontId="51" fillId="0" borderId="13" xfId="0" applyNumberFormat="1" applyFont="1" applyFill="1" applyBorder="1" applyAlignment="1">
      <alignment horizontal="center" vertical="center"/>
    </xf>
    <xf numFmtId="177" fontId="51" fillId="0" borderId="23" xfId="0" applyNumberFormat="1" applyFont="1" applyFill="1" applyBorder="1" applyAlignment="1">
      <alignment horizontal="center" vertical="center"/>
    </xf>
    <xf numFmtId="185" fontId="51" fillId="0" borderId="20" xfId="0" applyNumberFormat="1" applyFont="1" applyFill="1" applyBorder="1" applyAlignment="1">
      <alignment horizontal="center" vertical="center"/>
    </xf>
    <xf numFmtId="177" fontId="51" fillId="0" borderId="20" xfId="0" applyNumberFormat="1" applyFont="1" applyFill="1" applyBorder="1" applyAlignment="1">
      <alignment horizontal="center" vertical="center"/>
    </xf>
    <xf numFmtId="185" fontId="51" fillId="0" borderId="19" xfId="0" applyNumberFormat="1" applyFont="1" applyFill="1" applyBorder="1" applyAlignment="1">
      <alignment horizontal="center" vertical="center"/>
    </xf>
    <xf numFmtId="0" fontId="70" fillId="0" borderId="21" xfId="328" applyFont="1" applyFill="1" applyBorder="1" applyAlignment="1">
      <alignment vertical="center"/>
    </xf>
    <xf numFmtId="0" fontId="45" fillId="0" borderId="0" xfId="0" applyFont="1" applyFill="1" applyAlignment="1">
      <alignment horizontal="right"/>
    </xf>
    <xf numFmtId="0" fontId="51" fillId="0" borderId="0" xfId="0" applyFont="1" applyFill="1" applyAlignment="1">
      <alignment horizontal="center" vertical="center" wrapText="1"/>
    </xf>
    <xf numFmtId="0" fontId="46" fillId="0" borderId="30" xfId="0" applyFont="1" applyBorder="1" applyAlignment="1">
      <alignment horizontal="center" vertical="center" wrapText="1"/>
    </xf>
    <xf numFmtId="0" fontId="46" fillId="0" borderId="37" xfId="0" applyFont="1" applyBorder="1" applyAlignment="1">
      <alignment horizontal="center" vertical="center" wrapText="1"/>
    </xf>
    <xf numFmtId="0" fontId="46" fillId="0" borderId="29" xfId="0" applyFont="1" applyBorder="1" applyAlignment="1">
      <alignment horizontal="center" vertical="center" wrapText="1"/>
    </xf>
    <xf numFmtId="0" fontId="46" fillId="0" borderId="38" xfId="0" applyFont="1" applyBorder="1" applyAlignment="1">
      <alignment horizontal="center" vertical="center" wrapText="1"/>
    </xf>
    <xf numFmtId="0" fontId="46" fillId="27" borderId="23" xfId="0" applyFont="1" applyFill="1" applyBorder="1" applyAlignment="1">
      <alignment horizontal="center" vertical="center" wrapText="1"/>
    </xf>
    <xf numFmtId="0" fontId="46" fillId="27" borderId="18" xfId="0" applyFont="1" applyFill="1" applyBorder="1" applyAlignment="1">
      <alignment horizontal="center" vertical="center" wrapText="1"/>
    </xf>
    <xf numFmtId="0" fontId="46" fillId="0" borderId="23" xfId="0" applyFont="1" applyFill="1" applyBorder="1" applyAlignment="1">
      <alignment horizontal="center" vertical="center" wrapText="1"/>
    </xf>
    <xf numFmtId="0" fontId="46" fillId="0" borderId="18" xfId="0" applyFont="1" applyFill="1" applyBorder="1" applyAlignment="1">
      <alignment horizontal="center" vertical="center" wrapText="1"/>
    </xf>
    <xf numFmtId="0" fontId="44" fillId="26" borderId="15" xfId="0" applyFont="1" applyFill="1" applyBorder="1" applyAlignment="1">
      <alignment horizontal="center" vertical="center" wrapText="1"/>
    </xf>
    <xf numFmtId="0" fontId="44" fillId="26" borderId="14" xfId="0" applyFont="1" applyFill="1" applyBorder="1" applyAlignment="1">
      <alignment horizontal="center" vertical="center" wrapText="1"/>
    </xf>
    <xf numFmtId="0" fontId="44" fillId="0" borderId="23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0" fontId="43" fillId="0" borderId="13" xfId="0" applyFont="1" applyBorder="1" applyAlignment="1">
      <alignment horizontal="left" vertical="center" wrapText="1" indent="1"/>
    </xf>
    <xf numFmtId="0" fontId="43" fillId="0" borderId="15" xfId="0" applyFont="1" applyBorder="1" applyAlignment="1">
      <alignment horizontal="left" vertical="center" wrapText="1" indent="1"/>
    </xf>
    <xf numFmtId="0" fontId="43" fillId="0" borderId="14" xfId="0" applyFont="1" applyBorder="1" applyAlignment="1">
      <alignment horizontal="left" vertical="center" wrapText="1" indent="1"/>
    </xf>
    <xf numFmtId="0" fontId="45" fillId="0" borderId="15" xfId="0" applyFont="1" applyBorder="1" applyAlignment="1">
      <alignment horizontal="left" vertical="center" wrapText="1"/>
    </xf>
    <xf numFmtId="0" fontId="45" fillId="0" borderId="14" xfId="0" applyFont="1" applyBorder="1" applyAlignment="1">
      <alignment horizontal="left" vertical="center" wrapText="1"/>
    </xf>
    <xf numFmtId="0" fontId="52" fillId="0" borderId="15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49" fillId="0" borderId="15" xfId="0" applyFont="1" applyFill="1" applyBorder="1" applyAlignment="1">
      <alignment vertical="center" wrapText="1"/>
    </xf>
    <xf numFmtId="0" fontId="49" fillId="0" borderId="14" xfId="0" applyFont="1" applyFill="1" applyBorder="1" applyAlignment="1">
      <alignment vertical="center" wrapText="1"/>
    </xf>
    <xf numFmtId="0" fontId="71" fillId="0" borderId="0" xfId="0" applyFont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45" fillId="0" borderId="40" xfId="0" applyFont="1" applyBorder="1" applyAlignment="1">
      <alignment horizontal="center" vertical="center" wrapText="1"/>
    </xf>
    <xf numFmtId="0" fontId="45" fillId="0" borderId="41" xfId="0" applyFont="1" applyBorder="1" applyAlignment="1">
      <alignment horizontal="center" vertical="center" wrapText="1"/>
    </xf>
    <xf numFmtId="0" fontId="45" fillId="0" borderId="34" xfId="329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21" xfId="329" applyFont="1" applyFill="1" applyBorder="1" applyAlignment="1">
      <alignment horizontal="center" vertical="center" wrapText="1"/>
    </xf>
    <xf numFmtId="0" fontId="45" fillId="0" borderId="33" xfId="329" applyFont="1" applyBorder="1" applyAlignment="1">
      <alignment horizontal="center" vertical="center" wrapText="1"/>
    </xf>
    <xf numFmtId="0" fontId="45" fillId="0" borderId="35" xfId="329" applyFont="1" applyBorder="1" applyAlignment="1">
      <alignment horizontal="center" vertical="center" wrapText="1"/>
    </xf>
    <xf numFmtId="0" fontId="45" fillId="0" borderId="34" xfId="329" applyFont="1" applyBorder="1" applyAlignment="1">
      <alignment horizontal="center" vertical="center" wrapText="1"/>
    </xf>
    <xf numFmtId="0" fontId="45" fillId="0" borderId="21" xfId="329" applyFont="1" applyBorder="1" applyAlignment="1">
      <alignment horizontal="center" vertical="center" wrapText="1"/>
    </xf>
    <xf numFmtId="0" fontId="45" fillId="0" borderId="13" xfId="329" applyFont="1" applyFill="1" applyBorder="1" applyAlignment="1">
      <alignment horizontal="center" vertical="center" wrapText="1"/>
    </xf>
    <xf numFmtId="0" fontId="45" fillId="0" borderId="20" xfId="329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wrapText="1"/>
    </xf>
    <xf numFmtId="0" fontId="45" fillId="0" borderId="16" xfId="329" applyFont="1" applyBorder="1" applyAlignment="1">
      <alignment horizontal="center" vertical="center" wrapText="1"/>
    </xf>
    <xf numFmtId="0" fontId="45" fillId="0" borderId="43" xfId="329" applyFont="1" applyBorder="1" applyAlignment="1">
      <alignment horizontal="center" vertical="center" wrapText="1"/>
    </xf>
    <xf numFmtId="0" fontId="45" fillId="0" borderId="15" xfId="329" applyFont="1" applyBorder="1" applyAlignment="1">
      <alignment horizontal="center" vertical="center" wrapText="1"/>
    </xf>
    <xf numFmtId="0" fontId="45" fillId="0" borderId="44" xfId="329" applyFont="1" applyBorder="1" applyAlignment="1">
      <alignment horizontal="center" vertical="center" wrapText="1"/>
    </xf>
    <xf numFmtId="0" fontId="45" fillId="0" borderId="33" xfId="0" applyFont="1" applyFill="1" applyBorder="1" applyAlignment="1">
      <alignment horizontal="center" vertical="center" wrapText="1"/>
    </xf>
    <xf numFmtId="0" fontId="45" fillId="0" borderId="34" xfId="0" applyFont="1" applyFill="1" applyBorder="1" applyAlignment="1">
      <alignment horizontal="center" vertical="center" wrapText="1"/>
    </xf>
    <xf numFmtId="0" fontId="45" fillId="0" borderId="36" xfId="0" applyFont="1" applyFill="1" applyBorder="1" applyAlignment="1">
      <alignment horizontal="center" vertical="center" wrapText="1"/>
    </xf>
    <xf numFmtId="0" fontId="45" fillId="0" borderId="45" xfId="0" applyFont="1" applyFill="1" applyBorder="1" applyAlignment="1">
      <alignment horizontal="center" vertical="center" wrapText="1"/>
    </xf>
    <xf numFmtId="0" fontId="45" fillId="0" borderId="16" xfId="329" applyFont="1" applyFill="1" applyBorder="1" applyAlignment="1">
      <alignment horizontal="center" vertical="center" wrapText="1"/>
    </xf>
    <xf numFmtId="0" fontId="45" fillId="0" borderId="35" xfId="329" applyFont="1" applyFill="1" applyBorder="1" applyAlignment="1">
      <alignment horizontal="center" vertical="center" wrapText="1"/>
    </xf>
    <xf numFmtId="0" fontId="45" fillId="0" borderId="14" xfId="329" applyFont="1" applyFill="1" applyBorder="1" applyAlignment="1">
      <alignment horizontal="center" vertical="center" wrapText="1"/>
    </xf>
    <xf numFmtId="0" fontId="45" fillId="0" borderId="42" xfId="329" applyFont="1" applyFill="1" applyBorder="1" applyAlignment="1">
      <alignment horizontal="center" vertical="center" wrapText="1"/>
    </xf>
  </cellXfs>
  <cellStyles count="367">
    <cellStyle name="?’ЋѓЋ‚›‰" xfId="1"/>
    <cellStyle name="?’ЋѓЋ‚›‰ 2" xfId="2"/>
    <cellStyle name="?’ЋѓЋ‚›‰ 3" xfId="3"/>
    <cellStyle name="_Derg0103_pooblasti2" xfId="4"/>
    <cellStyle name="_Derg0103_poray" xfId="5"/>
    <cellStyle name="_Veresen_derg" xfId="6"/>
    <cellStyle name="_Veresen_derg_Derg0103_pooblasti" xfId="7"/>
    <cellStyle name="_Вик01102002 держ" xfId="8"/>
    <cellStyle name="_Вик01102002 держ_Derg0103_pooblasti" xfId="9"/>
    <cellStyle name="_Книга1" xfId="10"/>
    <cellStyle name="_Книга1_Derg0103_pooblasti" xfId="11"/>
    <cellStyle name="_ПНП" xfId="12"/>
    <cellStyle name="_ПНП_Derg0103_pooblasti" xfId="13"/>
    <cellStyle name="_Прогноз ДМ по районах" xfId="14"/>
    <cellStyle name="_Прогноз ДМ по районах_Derg0103_pooblasti" xfId="15"/>
    <cellStyle name="”?ЌЂЌ‘Ћ‚›‰" xfId="16"/>
    <cellStyle name="”?ЌЂЌ‘Ћ‚›‰ 2" xfId="17"/>
    <cellStyle name="”?ЌЂЌ‘Ћ‚›‰ 3" xfId="18"/>
    <cellStyle name="”?Љ‘?ђЋ‚ЂЌЌ›‰" xfId="19"/>
    <cellStyle name="”?Љ‘?ђЋ‚ЂЌЌ›‰ 2" xfId="20"/>
    <cellStyle name="”?Љ‘?ђЋ‚ЂЌЌ›‰ 3" xfId="21"/>
    <cellStyle name="”€ЌЂЌ‘Ћ‚›‰" xfId="22"/>
    <cellStyle name="”€ЌЂЌ‘Ћ‚›‰ 2" xfId="23"/>
    <cellStyle name="”€ЌЂЌ‘Ћ‚›‰ 3" xfId="24"/>
    <cellStyle name="”€Љ‘€ђЋ‚ЂЌЌ›‰" xfId="25"/>
    <cellStyle name="”€Љ‘€ђЋ‚ЂЌЌ›‰ 2" xfId="26"/>
    <cellStyle name="”€Љ‘€ђЋ‚ЂЌЌ›‰ 3" xfId="27"/>
    <cellStyle name="”ЌЂЌ‘Ћ‚›‰" xfId="28"/>
    <cellStyle name="”ЌЂЌ‘Ћ‚›‰ 2" xfId="29"/>
    <cellStyle name="”Љ‘ђЋ‚ЂЌЌ›‰" xfId="30"/>
    <cellStyle name="”Љ‘ђЋ‚ЂЌЌ›‰ 2" xfId="31"/>
    <cellStyle name="„…Ќ…†Ќ›‰" xfId="32"/>
    <cellStyle name="„…Ќ…†Ќ›‰ 2" xfId="33"/>
    <cellStyle name="€’ЋѓЋ‚›‰" xfId="34"/>
    <cellStyle name="€’ЋѓЋ‚›‰ 2" xfId="35"/>
    <cellStyle name="€’ЋѓЋ‚›‰ 3" xfId="36"/>
    <cellStyle name="‡ЂѓЋ‹Ћ‚ЋЉ1" xfId="37"/>
    <cellStyle name="‡ЂѓЋ‹Ћ‚ЋЉ1 2" xfId="38"/>
    <cellStyle name="‡ЂѓЋ‹Ћ‚ЋЉ2" xfId="39"/>
    <cellStyle name="‡ЂѓЋ‹Ћ‚ЋЉ2 2" xfId="40"/>
    <cellStyle name="’ЋѓЋ‚›‰" xfId="41"/>
    <cellStyle name="’ЋѓЋ‚›‰ 2" xfId="42"/>
    <cellStyle name="" xfId="43"/>
    <cellStyle name="" xfId="44"/>
    <cellStyle name=" 2" xfId="45"/>
    <cellStyle name=" 2" xfId="46"/>
    <cellStyle name=" 3" xfId="47"/>
    <cellStyle name=" 3" xfId="48"/>
    <cellStyle name="" xfId="49"/>
    <cellStyle name="" xfId="50"/>
    <cellStyle name=" 2" xfId="51"/>
    <cellStyle name=" 2" xfId="52"/>
    <cellStyle name=" 3" xfId="53"/>
    <cellStyle name=" 3" xfId="54"/>
    <cellStyle name="" xfId="55"/>
    <cellStyle name=" 2" xfId="56"/>
    <cellStyle name="1" xfId="57"/>
    <cellStyle name="1 2" xfId="58"/>
    <cellStyle name="2" xfId="59"/>
    <cellStyle name="2 2" xfId="60"/>
    <cellStyle name="20% - Акцент1" xfId="61"/>
    <cellStyle name="20% - Акцент1 2" xfId="62"/>
    <cellStyle name="20% - Акцент1 3" xfId="63"/>
    <cellStyle name="20% - Акцент1 4" xfId="64"/>
    <cellStyle name="20% - Акцент2" xfId="65"/>
    <cellStyle name="20% - Акцент2 2" xfId="66"/>
    <cellStyle name="20% - Акцент2 3" xfId="67"/>
    <cellStyle name="20% - Акцент2 4" xfId="68"/>
    <cellStyle name="20% - Акцент3" xfId="69"/>
    <cellStyle name="20% - Акцент3 2" xfId="70"/>
    <cellStyle name="20% - Акцент3 3" xfId="71"/>
    <cellStyle name="20% - Акцент3 4" xfId="72"/>
    <cellStyle name="20% - Акцент4" xfId="73"/>
    <cellStyle name="20% - Акцент4 2" xfId="74"/>
    <cellStyle name="20% - Акцент4 3" xfId="75"/>
    <cellStyle name="20% - Акцент4 4" xfId="76"/>
    <cellStyle name="20% - Акцент5" xfId="77"/>
    <cellStyle name="20% - Акцент5 2" xfId="78"/>
    <cellStyle name="20% - Акцент6" xfId="79"/>
    <cellStyle name="20% - Акцент6 2" xfId="80"/>
    <cellStyle name="20% – Акцентування1" xfId="81" customBuiltin="1"/>
    <cellStyle name="20% – Акцентування1 2" xfId="82"/>
    <cellStyle name="20% – Акцентування1 3" xfId="83"/>
    <cellStyle name="20% – Акцентування2" xfId="84" customBuiltin="1"/>
    <cellStyle name="20% – Акцентування2 2" xfId="85"/>
    <cellStyle name="20% – Акцентування2 3" xfId="86"/>
    <cellStyle name="20% – Акцентування3" xfId="87" customBuiltin="1"/>
    <cellStyle name="20% – Акцентування3 2" xfId="88"/>
    <cellStyle name="20% – Акцентування3 3" xfId="89"/>
    <cellStyle name="20% – Акцентування4" xfId="90" customBuiltin="1"/>
    <cellStyle name="20% – Акцентування4 2" xfId="91"/>
    <cellStyle name="20% – Акцентування4 3" xfId="92"/>
    <cellStyle name="20% – Акцентування5" xfId="93" customBuiltin="1"/>
    <cellStyle name="20% – Акцентування5 2" xfId="94"/>
    <cellStyle name="20% – Акцентування5 3" xfId="95"/>
    <cellStyle name="20% – Акцентування6" xfId="96" customBuiltin="1"/>
    <cellStyle name="20% – Акцентування6 2" xfId="97"/>
    <cellStyle name="20% – Акцентування6 3" xfId="98"/>
    <cellStyle name="40% - Акцент1" xfId="99"/>
    <cellStyle name="40% - Акцент1 2" xfId="100"/>
    <cellStyle name="40% - Акцент2" xfId="101"/>
    <cellStyle name="40% - Акцент2 2" xfId="102"/>
    <cellStyle name="40% - Акцент3" xfId="103"/>
    <cellStyle name="40% - Акцент3 2" xfId="104"/>
    <cellStyle name="40% - Акцент3 3" xfId="105"/>
    <cellStyle name="40% - Акцент3 4" xfId="106"/>
    <cellStyle name="40% - Акцент4" xfId="107"/>
    <cellStyle name="40% - Акцент4 2" xfId="108"/>
    <cellStyle name="40% - Акцент5" xfId="109"/>
    <cellStyle name="40% - Акцент5 2" xfId="110"/>
    <cellStyle name="40% - Акцент6" xfId="111"/>
    <cellStyle name="40% - Акцент6 2" xfId="112"/>
    <cellStyle name="40% – Акцентування1" xfId="113" customBuiltin="1"/>
    <cellStyle name="40% – Акцентування1 2" xfId="114"/>
    <cellStyle name="40% – Акцентування1 3" xfId="115"/>
    <cellStyle name="40% – Акцентування2" xfId="116" customBuiltin="1"/>
    <cellStyle name="40% – Акцентування2 2" xfId="117"/>
    <cellStyle name="40% – Акцентування2 3" xfId="118"/>
    <cellStyle name="40% – Акцентування3" xfId="119" customBuiltin="1"/>
    <cellStyle name="40% – Акцентування3 2" xfId="120"/>
    <cellStyle name="40% – Акцентування3 3" xfId="121"/>
    <cellStyle name="40% – Акцентування4" xfId="122" customBuiltin="1"/>
    <cellStyle name="40% – Акцентування4 2" xfId="123"/>
    <cellStyle name="40% – Акцентування4 3" xfId="124"/>
    <cellStyle name="40% – Акцентування5" xfId="125" customBuiltin="1"/>
    <cellStyle name="40% – Акцентування5 2" xfId="126"/>
    <cellStyle name="40% – Акцентування6" xfId="127" customBuiltin="1"/>
    <cellStyle name="40% – Акцентування6 2" xfId="128"/>
    <cellStyle name="40% – Акцентування6 3" xfId="129"/>
    <cellStyle name="60% - Акцент1" xfId="130"/>
    <cellStyle name="60% - Акцент1 2" xfId="131"/>
    <cellStyle name="60% - Акцент2" xfId="132"/>
    <cellStyle name="60% - Акцент2 2" xfId="133"/>
    <cellStyle name="60% - Акцент3" xfId="134"/>
    <cellStyle name="60% - Акцент3 2" xfId="135"/>
    <cellStyle name="60% - Акцент3 3" xfId="136"/>
    <cellStyle name="60% - Акцент3 4" xfId="137"/>
    <cellStyle name="60% - Акцент4" xfId="138"/>
    <cellStyle name="60% - Акцент4 2" xfId="139"/>
    <cellStyle name="60% - Акцент4 3" xfId="140"/>
    <cellStyle name="60% - Акцент4 4" xfId="141"/>
    <cellStyle name="60% - Акцент5" xfId="142"/>
    <cellStyle name="60% - Акцент5 2" xfId="143"/>
    <cellStyle name="60% - Акцент6" xfId="144"/>
    <cellStyle name="60% - Акцент6 2" xfId="145"/>
    <cellStyle name="60% - Акцент6 3" xfId="146"/>
    <cellStyle name="60% - Акцент6 4" xfId="147"/>
    <cellStyle name="60% – Акцентування1" xfId="148" customBuiltin="1"/>
    <cellStyle name="60% – Акцентування1 2" xfId="149"/>
    <cellStyle name="60% – Акцентування1 3" xfId="150"/>
    <cellStyle name="60% – Акцентування2" xfId="151" customBuiltin="1"/>
    <cellStyle name="60% – Акцентування2 2" xfId="152"/>
    <cellStyle name="60% – Акцентування2 3" xfId="153"/>
    <cellStyle name="60% – Акцентування3" xfId="154" customBuiltin="1"/>
    <cellStyle name="60% – Акцентування3 2" xfId="155"/>
    <cellStyle name="60% – Акцентування3 3" xfId="156"/>
    <cellStyle name="60% – Акцентування4" xfId="157" customBuiltin="1"/>
    <cellStyle name="60% – Акцентування4 2" xfId="158"/>
    <cellStyle name="60% – Акцентування4 3" xfId="159"/>
    <cellStyle name="60% – Акцентування5" xfId="160" customBuiltin="1"/>
    <cellStyle name="60% – Акцентування5 2" xfId="161"/>
    <cellStyle name="60% – Акцентування6" xfId="162" customBuiltin="1"/>
    <cellStyle name="60% – Акцентування6 2" xfId="163"/>
    <cellStyle name="60% – Акцентування6 3" xfId="164"/>
    <cellStyle name="Aaia?iue [0]_laroux" xfId="165"/>
    <cellStyle name="Aaia?iue_laroux" xfId="166"/>
    <cellStyle name="C?O" xfId="167"/>
    <cellStyle name="Cena$" xfId="168"/>
    <cellStyle name="CenaZ?" xfId="169"/>
    <cellStyle name="Ceny$" xfId="170"/>
    <cellStyle name="CenyZ?" xfId="171"/>
    <cellStyle name="Comma [0]_1996-1997-план 10 місяців" xfId="172"/>
    <cellStyle name="Comma_1996-1997-план 10 місяців" xfId="173"/>
    <cellStyle name="Currency [0]_1996-1997-план 10 місяців" xfId="174"/>
    <cellStyle name="Currency_1996-1997-план 10 місяців" xfId="175"/>
    <cellStyle name="Data" xfId="176"/>
    <cellStyle name="Dziesietny [0]_Arkusz1" xfId="177"/>
    <cellStyle name="Dziesietny_Arkusz1" xfId="178"/>
    <cellStyle name="Followed Hyperlink" xfId="179"/>
    <cellStyle name="Headline I" xfId="180"/>
    <cellStyle name="Headline I 2" xfId="181"/>
    <cellStyle name="Headline II" xfId="182"/>
    <cellStyle name="Headline II 2" xfId="183"/>
    <cellStyle name="Headline III" xfId="184"/>
    <cellStyle name="Headline III 2" xfId="185"/>
    <cellStyle name="Hyperlink" xfId="186"/>
    <cellStyle name="Iau?iue_laroux" xfId="187"/>
    <cellStyle name="Marza" xfId="188"/>
    <cellStyle name="Marza%" xfId="189"/>
    <cellStyle name="Marza_Derg0103_pooblasti2" xfId="190"/>
    <cellStyle name="Nazwa" xfId="191"/>
    <cellStyle name="Normal_1996-1997-план 10 місяців" xfId="192"/>
    <cellStyle name="normalni_laroux" xfId="193"/>
    <cellStyle name="Normalny_A-FOUR TECH" xfId="194"/>
    <cellStyle name="Oeiainiaue [0]_laroux" xfId="195"/>
    <cellStyle name="Oeiainiaue_laroux" xfId="196"/>
    <cellStyle name="TrOds" xfId="197"/>
    <cellStyle name="Tytul" xfId="198"/>
    <cellStyle name="Walutowy [0]_Arkusz1" xfId="199"/>
    <cellStyle name="Walutowy_Arkusz1" xfId="200"/>
    <cellStyle name="Акцент1" xfId="201"/>
    <cellStyle name="Акцент1 2" xfId="202"/>
    <cellStyle name="Акцент2" xfId="203"/>
    <cellStyle name="Акцент2 2" xfId="204"/>
    <cellStyle name="Акцент3" xfId="205"/>
    <cellStyle name="Акцент3 2" xfId="206"/>
    <cellStyle name="Акцент4" xfId="207"/>
    <cellStyle name="Акцент4 2" xfId="208"/>
    <cellStyle name="Акцент5" xfId="209"/>
    <cellStyle name="Акцент5 2" xfId="210"/>
    <cellStyle name="Акцент6" xfId="211"/>
    <cellStyle name="Акцент6 2" xfId="212"/>
    <cellStyle name="Акцентування1" xfId="213" customBuiltin="1"/>
    <cellStyle name="Акцентування1 2" xfId="214"/>
    <cellStyle name="Акцентування2" xfId="215" customBuiltin="1"/>
    <cellStyle name="Акцентування2 2" xfId="216"/>
    <cellStyle name="Акцентування2 3" xfId="217"/>
    <cellStyle name="Акцентування3" xfId="218" customBuiltin="1"/>
    <cellStyle name="Акцентування3 2" xfId="219"/>
    <cellStyle name="Акцентування3 3" xfId="220"/>
    <cellStyle name="Акцентування4" xfId="221" customBuiltin="1"/>
    <cellStyle name="Акцентування4 2" xfId="222"/>
    <cellStyle name="Акцентування4 3" xfId="223"/>
    <cellStyle name="Акцентування5" xfId="224" customBuiltin="1"/>
    <cellStyle name="Акцентування5 2" xfId="225"/>
    <cellStyle name="Акцентування5 3" xfId="226"/>
    <cellStyle name="Акцентування6" xfId="227" customBuiltin="1"/>
    <cellStyle name="Акцентування6 2" xfId="228"/>
    <cellStyle name="Акцентування6 3" xfId="229"/>
    <cellStyle name="Ввід 2" xfId="230"/>
    <cellStyle name="Ввід 3" xfId="231"/>
    <cellStyle name="Ввод  2" xfId="232"/>
    <cellStyle name="Вывод" xfId="233"/>
    <cellStyle name="Вывод 2" xfId="234"/>
    <cellStyle name="Вычисление" xfId="235"/>
    <cellStyle name="Вычисление 2" xfId="236"/>
    <cellStyle name="Гарний" xfId="237"/>
    <cellStyle name="Добре 2" xfId="238"/>
    <cellStyle name="Заголовок 1" xfId="239" builtinId="16" customBuiltin="1"/>
    <cellStyle name="Заголовок 1 2" xfId="240"/>
    <cellStyle name="Заголовок 1 3" xfId="241"/>
    <cellStyle name="Заголовок 2" xfId="242" builtinId="17" customBuiltin="1"/>
    <cellStyle name="Заголовок 2 2" xfId="243"/>
    <cellStyle name="Заголовок 2 3" xfId="244"/>
    <cellStyle name="Заголовок 3" xfId="245" builtinId="18" customBuiltin="1"/>
    <cellStyle name="Заголовок 3 2" xfId="246"/>
    <cellStyle name="Заголовок 3 3" xfId="247"/>
    <cellStyle name="Заголовок 4" xfId="248" builtinId="19" customBuiltin="1"/>
    <cellStyle name="Заголовок 4 2" xfId="249"/>
    <cellStyle name="Заголовок 4 3" xfId="250"/>
    <cellStyle name="Звичайний 10" xfId="251"/>
    <cellStyle name="Звичайний 10 2" xfId="252"/>
    <cellStyle name="Звичайний 11" xfId="253"/>
    <cellStyle name="Звичайний 11 2" xfId="254"/>
    <cellStyle name="Звичайний 12" xfId="255"/>
    <cellStyle name="Звичайний 2" xfId="256"/>
    <cellStyle name="Звичайний 2 2" xfId="257"/>
    <cellStyle name="Звичайний 2 3" xfId="258"/>
    <cellStyle name="Звичайний 3" xfId="259"/>
    <cellStyle name="Звичайний 3 2" xfId="260"/>
    <cellStyle name="Звичайний 3 3" xfId="261"/>
    <cellStyle name="Звичайний 4" xfId="262"/>
    <cellStyle name="Звичайний 4 2" xfId="263"/>
    <cellStyle name="Звичайний 4 3" xfId="264"/>
    <cellStyle name="Звичайний 5" xfId="265"/>
    <cellStyle name="Звичайний 5 2" xfId="266"/>
    <cellStyle name="Звичайний 6" xfId="267"/>
    <cellStyle name="Звичайний 6 2" xfId="268"/>
    <cellStyle name="Звичайний 7" xfId="269"/>
    <cellStyle name="Звичайний 7 2" xfId="270"/>
    <cellStyle name="Звичайний 8" xfId="271"/>
    <cellStyle name="Звичайний 8 2" xfId="272"/>
    <cellStyle name="Звичайний 9" xfId="273"/>
    <cellStyle name="Звичайний 9 2" xfId="274"/>
    <cellStyle name="Зв'язана клітинка 2" xfId="275"/>
    <cellStyle name="Итог" xfId="276"/>
    <cellStyle name="Итог 2" xfId="277"/>
    <cellStyle name="Контрольна клітинка 2" xfId="278"/>
    <cellStyle name="Контрольна клітинка 3" xfId="279"/>
    <cellStyle name="Контрольная ячейка 2" xfId="280"/>
    <cellStyle name="Назва 2" xfId="281"/>
    <cellStyle name="Назва 3" xfId="282"/>
    <cellStyle name="Название 2" xfId="283"/>
    <cellStyle name="Нейтральний" xfId="284"/>
    <cellStyle name="Нейтральный" xfId="285"/>
    <cellStyle name="Нейтральный 2" xfId="286"/>
    <cellStyle name="Обчислення" xfId="287" customBuiltin="1"/>
    <cellStyle name="Обчислення 2" xfId="288"/>
    <cellStyle name="Обчислення 3" xfId="289"/>
    <cellStyle name="Обычный" xfId="0" builtinId="0"/>
    <cellStyle name="Обычный 10" xfId="290"/>
    <cellStyle name="Обычный 10 2" xfId="291"/>
    <cellStyle name="Обычный 11" xfId="292"/>
    <cellStyle name="Обычный 11 2" xfId="293"/>
    <cellStyle name="Обычный 12" xfId="294"/>
    <cellStyle name="Обычный 12 2" xfId="295"/>
    <cellStyle name="Обычный 13" xfId="296"/>
    <cellStyle name="Обычный 13 2" xfId="297"/>
    <cellStyle name="Обычный 14" xfId="298"/>
    <cellStyle name="Обычный 14 2" xfId="299"/>
    <cellStyle name="Обычный 15" xfId="300"/>
    <cellStyle name="Обычный 15 2" xfId="301"/>
    <cellStyle name="Обычный 16" xfId="302"/>
    <cellStyle name="Обычный 16 2" xfId="303"/>
    <cellStyle name="Обычный 17" xfId="304"/>
    <cellStyle name="Обычный 17 2" xfId="305"/>
    <cellStyle name="Обычный 18" xfId="306"/>
    <cellStyle name="Обычный 18 2" xfId="307"/>
    <cellStyle name="Обычный 19" xfId="308"/>
    <cellStyle name="Обычный 2" xfId="309"/>
    <cellStyle name="Обычный 2 2" xfId="310"/>
    <cellStyle name="Обычный 20" xfId="311"/>
    <cellStyle name="Обычный 3" xfId="312"/>
    <cellStyle name="Обычный 3 2" xfId="313"/>
    <cellStyle name="Обычный 4" xfId="314"/>
    <cellStyle name="Обычный 4 2" xfId="315"/>
    <cellStyle name="Обычный 5" xfId="316"/>
    <cellStyle name="Обычный 5 2" xfId="317"/>
    <cellStyle name="Обычный 6" xfId="318"/>
    <cellStyle name="Обычный 6 2" xfId="319"/>
    <cellStyle name="Обычный 7" xfId="320"/>
    <cellStyle name="Обычный 7 2" xfId="321"/>
    <cellStyle name="Обычный 8" xfId="322"/>
    <cellStyle name="Обычный 8 2" xfId="323"/>
    <cellStyle name="Обычный 9" xfId="324"/>
    <cellStyle name="Обычный 9 2" xfId="325"/>
    <cellStyle name="Обычный_lviv 2" xfId="326"/>
    <cellStyle name="Обычный_Вл закр на 01032003(затвбюджети)" xfId="327"/>
    <cellStyle name="Обычный_осн табл 01.01.2019" xfId="328"/>
    <cellStyle name="Обычный_Таблиця" xfId="329"/>
    <cellStyle name="Підсумок" xfId="330" customBuiltin="1"/>
    <cellStyle name="Підсумок 2" xfId="331"/>
    <cellStyle name="Плохой" xfId="332"/>
    <cellStyle name="Плохой 2" xfId="333"/>
    <cellStyle name="Поганий" xfId="334" customBuiltin="1"/>
    <cellStyle name="Поганий 2" xfId="335"/>
    <cellStyle name="Пояснение" xfId="336"/>
    <cellStyle name="Пояснение 2" xfId="337"/>
    <cellStyle name="Примечание" xfId="338"/>
    <cellStyle name="Примечание 2" xfId="339"/>
    <cellStyle name="Примечание 3" xfId="340"/>
    <cellStyle name="Примечание 4" xfId="341"/>
    <cellStyle name="Примітка" xfId="342" customBuiltin="1"/>
    <cellStyle name="Примітка 2" xfId="343"/>
    <cellStyle name="Примітка 2 2" xfId="344"/>
    <cellStyle name="Примітка 3" xfId="345"/>
    <cellStyle name="Примітка 3 2" xfId="346"/>
    <cellStyle name="Примітка 4" xfId="347"/>
    <cellStyle name="Примітка 5" xfId="348"/>
    <cellStyle name="Примітка 6" xfId="349"/>
    <cellStyle name="Результат" xfId="350" customBuiltin="1"/>
    <cellStyle name="Результат 2" xfId="351"/>
    <cellStyle name="Результат 3" xfId="352"/>
    <cellStyle name="Связанная ячейка 2" xfId="353"/>
    <cellStyle name="Середній" xfId="354" customBuiltin="1"/>
    <cellStyle name="Середній 2" xfId="355"/>
    <cellStyle name="Стиль 1" xfId="356"/>
    <cellStyle name="Текст попередження 2" xfId="357"/>
    <cellStyle name="Текст пояснення" xfId="358" customBuiltin="1"/>
    <cellStyle name="Текст пояснення 2" xfId="359"/>
    <cellStyle name="Текст предупреждения 2" xfId="360"/>
    <cellStyle name="Тысячи [0]_Розподіл (2)" xfId="361"/>
    <cellStyle name="Тысячи_бюджет 1998 по клас." xfId="362"/>
    <cellStyle name="Фінансовий 2" xfId="363"/>
    <cellStyle name="Хороший 2" xfId="364"/>
    <cellStyle name="ЏђЋ–…Ќ’Ќ›‰" xfId="365"/>
    <cellStyle name="ЏђЋ–…Ќ’Ќ›‰ 2" xfId="36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9;&#1090;_&#1086;&#1073;&#1083;_&#1073;_19_06_&#1054;&#105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&#1059;&#1042;&#1040;&#1053;&#1053;&#1071;/2006/MFU2006/&#1060;&#1072;&#1082;&#1090;/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minimiz/6m2006/Minimizator_9m_ol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My%20dokum/1/&#1059;&#1090;_&#1086;&#1073;&#1083;_&#1073;_19_06_&#1054;&#105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27.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!\06_02_03\dotatsii\ishod\&#1059;&#1090;_&#1086;&#1073;&#1083;_&#1073;_19_06_&#1054;&#105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9ED89000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m.Yavorska/2020/01.11/&#1084;&#1086;&#1085;&#1110;&#1090;&#1086;&#1088;&#1080;&#1085;&#1075;/My%20dokum/1/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m.Yavorska/2020/01.11/&#1084;&#1086;&#1085;&#1110;&#1090;&#1086;&#1088;&#1080;&#1085;&#1075;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m.Yavorska/2020/01.11/&#1084;&#1086;&#1085;&#1110;&#1090;&#1086;&#1088;&#1080;&#1085;&#1075;/27.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my%20dokum\Excel\ANA\2003\DPA_der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DOHOD-~1/LOCALS~1/Temp/$wc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&#1059;&#1042;&#1040;&#1053;&#1053;&#1071;/BAZA_MFU_05/&#1060;&#1040;&#1050;&#1058;/EVD_15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6;&#1085;&#1086;&#1084;&#1072;&#1088;&#1100;&#1086;&#1074;&#1072;/INDEX/EVD_15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за видами надходжень"/>
      <sheetName val="мб зф по АТО"/>
      <sheetName val="дотац по АТО"/>
    </sheetNames>
    <sheetDataSet>
      <sheetData sheetId="0"/>
      <sheetData sheetId="1"/>
      <sheetData sheetId="2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kvdod"/>
      <sheetName val="надх. держ."/>
      <sheetName val="надх."/>
      <sheetName val="надх. держ"/>
      <sheetName val="надходження1"/>
      <sheetName val="Держ,бюджет"/>
      <sheetName val="травень"/>
      <sheetName val="планпод(mo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02">
    <pageSetUpPr fitToPage="1"/>
  </sheetPr>
  <dimension ref="A1:P47"/>
  <sheetViews>
    <sheetView zoomScale="70" zoomScaleNormal="70" zoomScaleSheetLayoutView="100" workbookViewId="0">
      <pane ySplit="4" topLeftCell="A5" activePane="bottomLeft" state="frozen"/>
      <selection pane="bottomLeft" activeCell="I21" sqref="I21"/>
    </sheetView>
  </sheetViews>
  <sheetFormatPr defaultColWidth="9.109375" defaultRowHeight="13.2"/>
  <cols>
    <col min="1" max="1" width="6.6640625" style="55" customWidth="1"/>
    <col min="2" max="2" width="48.5546875" style="55" customWidth="1"/>
    <col min="3" max="3" width="20.44140625" style="55" customWidth="1"/>
    <col min="4" max="5" width="20.5546875" style="58" customWidth="1"/>
    <col min="6" max="7" width="19.109375" style="59" customWidth="1"/>
    <col min="8" max="8" width="19.33203125" style="55" customWidth="1"/>
    <col min="9" max="9" width="13.6640625" style="55" customWidth="1"/>
    <col min="10" max="10" width="21.5546875" style="55" bestFit="1" customWidth="1"/>
    <col min="11" max="11" width="16.5546875" style="55" customWidth="1"/>
    <col min="12" max="12" width="11.88671875" style="55" customWidth="1"/>
    <col min="13" max="13" width="17.88671875" style="55" customWidth="1"/>
    <col min="14" max="14" width="9.109375" style="55"/>
    <col min="15" max="15" width="19.33203125" style="55" customWidth="1"/>
    <col min="16" max="16384" width="9.109375" style="55"/>
  </cols>
  <sheetData>
    <row r="1" spans="1:16" ht="19.5" customHeight="1">
      <c r="A1" s="227" t="s">
        <v>143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</row>
    <row r="2" spans="1:16" ht="30" customHeight="1">
      <c r="A2" s="23"/>
      <c r="B2" s="23"/>
      <c r="C2" s="23"/>
      <c r="D2" s="24"/>
      <c r="E2" s="24"/>
      <c r="F2" s="24"/>
      <c r="G2" s="24"/>
      <c r="H2" s="25"/>
      <c r="I2" s="26"/>
      <c r="L2" s="26"/>
      <c r="M2" s="14" t="s">
        <v>29</v>
      </c>
    </row>
    <row r="3" spans="1:16" ht="49.5" customHeight="1">
      <c r="A3" s="228" t="s">
        <v>11</v>
      </c>
      <c r="B3" s="229"/>
      <c r="C3" s="234" t="s">
        <v>41</v>
      </c>
      <c r="D3" s="232" t="s">
        <v>123</v>
      </c>
      <c r="E3" s="238" t="s">
        <v>124</v>
      </c>
      <c r="F3" s="234" t="s">
        <v>120</v>
      </c>
      <c r="G3" s="234" t="s">
        <v>139</v>
      </c>
      <c r="H3" s="232" t="s">
        <v>133</v>
      </c>
      <c r="I3" s="236" t="s">
        <v>121</v>
      </c>
      <c r="J3" s="237"/>
      <c r="K3" s="238" t="s">
        <v>122</v>
      </c>
      <c r="L3" s="236" t="s">
        <v>140</v>
      </c>
      <c r="M3" s="237"/>
    </row>
    <row r="4" spans="1:16" s="56" customFormat="1" ht="39" customHeight="1">
      <c r="A4" s="230"/>
      <c r="B4" s="231"/>
      <c r="C4" s="235"/>
      <c r="D4" s="233"/>
      <c r="E4" s="239"/>
      <c r="F4" s="235"/>
      <c r="G4" s="235"/>
      <c r="H4" s="233"/>
      <c r="I4" s="15" t="s">
        <v>0</v>
      </c>
      <c r="J4" s="15" t="s">
        <v>1</v>
      </c>
      <c r="K4" s="239"/>
      <c r="L4" s="15" t="s">
        <v>0</v>
      </c>
      <c r="M4" s="15" t="s">
        <v>1</v>
      </c>
    </row>
    <row r="5" spans="1:16" s="57" customFormat="1" ht="30" customHeight="1">
      <c r="A5" s="243" t="s">
        <v>12</v>
      </c>
      <c r="B5" s="244"/>
      <c r="C5" s="88">
        <f>C6+C22</f>
        <v>59429408.427300006</v>
      </c>
      <c r="D5" s="51">
        <f>D6+D22</f>
        <v>35936647.728640005</v>
      </c>
      <c r="E5" s="52">
        <f t="shared" ref="E5:E32" si="0">D5/C5*100</f>
        <v>60.469469038382407</v>
      </c>
      <c r="F5" s="50"/>
      <c r="G5" s="50"/>
      <c r="H5" s="51">
        <f>H6+H22</f>
        <v>47816700.170969993</v>
      </c>
      <c r="I5" s="52">
        <f t="shared" ref="I5:I29" si="1">H5/D5*100</f>
        <v>133.05832122138114</v>
      </c>
      <c r="J5" s="53">
        <f t="shared" ref="J5:J29" si="2">H5-D5</f>
        <v>11880052.442329988</v>
      </c>
      <c r="K5" s="53"/>
      <c r="L5" s="52"/>
      <c r="M5" s="53"/>
    </row>
    <row r="6" spans="1:16" s="57" customFormat="1" ht="30" customHeight="1">
      <c r="A6" s="245" t="s">
        <v>13</v>
      </c>
      <c r="B6" s="246"/>
      <c r="C6" s="48">
        <f>C7+C16</f>
        <v>18607725.302439999</v>
      </c>
      <c r="D6" s="46">
        <f>D7+D16</f>
        <v>11512219.53049</v>
      </c>
      <c r="E6" s="142">
        <f t="shared" si="0"/>
        <v>61.867957224091342</v>
      </c>
      <c r="F6" s="96">
        <f>F7+F16</f>
        <v>21431104.170380004</v>
      </c>
      <c r="G6" s="89"/>
      <c r="H6" s="46">
        <f>H7+H16</f>
        <v>14138494.442949999</v>
      </c>
      <c r="I6" s="47">
        <f t="shared" si="1"/>
        <v>122.8129328623758</v>
      </c>
      <c r="J6" s="49">
        <f t="shared" si="2"/>
        <v>2626274.9124599993</v>
      </c>
      <c r="K6" s="49">
        <f>H6/F6*100</f>
        <v>65.971843216976453</v>
      </c>
      <c r="L6" s="90">
        <f>H6/F6*100</f>
        <v>65.971843216976453</v>
      </c>
      <c r="M6" s="91"/>
    </row>
    <row r="7" spans="1:16" s="56" customFormat="1" ht="27" customHeight="1">
      <c r="A7" s="247" t="s">
        <v>2</v>
      </c>
      <c r="B7" s="248"/>
      <c r="C7" s="18">
        <v>17045023.706489999</v>
      </c>
      <c r="D7" s="38">
        <v>10757743.636329999</v>
      </c>
      <c r="E7" s="143">
        <f t="shared" si="0"/>
        <v>63.113691254262797</v>
      </c>
      <c r="F7" s="18">
        <f>'мб зф по АТО '!C86</f>
        <v>19643682.983710002</v>
      </c>
      <c r="G7" s="18">
        <f>'мб зф по АТО '!D86</f>
        <v>12918730.507559992</v>
      </c>
      <c r="H7" s="38">
        <v>13111737.631349999</v>
      </c>
      <c r="I7" s="19">
        <f t="shared" si="1"/>
        <v>121.88185622001923</v>
      </c>
      <c r="J7" s="41">
        <f t="shared" si="2"/>
        <v>2353993.9950200003</v>
      </c>
      <c r="K7" s="41">
        <f>H7/F7*100</f>
        <v>66.747858037737757</v>
      </c>
      <c r="L7" s="92">
        <f>H7/G7*100</f>
        <v>101.49400998555593</v>
      </c>
      <c r="M7" s="93">
        <f>H7-G7</f>
        <v>193007.12379000708</v>
      </c>
      <c r="O7"/>
    </row>
    <row r="8" spans="1:16" s="56" customFormat="1" ht="24" customHeight="1">
      <c r="A8" s="44" t="s">
        <v>5</v>
      </c>
      <c r="B8" s="36" t="s">
        <v>8</v>
      </c>
      <c r="C8" s="16">
        <v>10921752.08639</v>
      </c>
      <c r="D8" s="39">
        <v>6766125.2418999998</v>
      </c>
      <c r="E8" s="144">
        <f t="shared" si="0"/>
        <v>61.950913996038416</v>
      </c>
      <c r="F8" s="16">
        <v>12783141.02785</v>
      </c>
      <c r="G8" s="16">
        <v>8314775.0676499996</v>
      </c>
      <c r="H8" s="39">
        <v>8242819.9057299998</v>
      </c>
      <c r="I8" s="17">
        <f t="shared" si="1"/>
        <v>121.8248201302187</v>
      </c>
      <c r="J8" s="42">
        <f t="shared" si="2"/>
        <v>1476694.66383</v>
      </c>
      <c r="K8" s="42">
        <f t="shared" ref="K8:K21" si="3">H8/F8*100</f>
        <v>64.481960167471939</v>
      </c>
      <c r="L8" s="94">
        <f t="shared" ref="L8:L21" si="4">H8/G8*100</f>
        <v>99.134610842331099</v>
      </c>
      <c r="M8" s="95">
        <f t="shared" ref="M8:M21" si="5">H8-G8</f>
        <v>-71955.161919999868</v>
      </c>
      <c r="O8"/>
    </row>
    <row r="9" spans="1:16" s="56" customFormat="1" ht="24" customHeight="1">
      <c r="A9" s="37"/>
      <c r="B9" s="36" t="s">
        <v>9</v>
      </c>
      <c r="C9" s="16">
        <v>288795.15429999999</v>
      </c>
      <c r="D9" s="39">
        <v>213475.07895</v>
      </c>
      <c r="E9" s="144">
        <f t="shared" si="0"/>
        <v>73.919203896420782</v>
      </c>
      <c r="F9" s="16">
        <v>341357.28499999997</v>
      </c>
      <c r="G9" s="16">
        <v>242075.35805000001</v>
      </c>
      <c r="H9" s="39">
        <v>329064.74251000001</v>
      </c>
      <c r="I9" s="17">
        <f>H9/D9*100</f>
        <v>154.14667797690493</v>
      </c>
      <c r="J9" s="42">
        <f t="shared" si="2"/>
        <v>115589.66356000002</v>
      </c>
      <c r="K9" s="42">
        <f t="shared" si="3"/>
        <v>96.398921883269622</v>
      </c>
      <c r="L9" s="94">
        <f t="shared" si="4"/>
        <v>135.93483663960234</v>
      </c>
      <c r="M9" s="95">
        <f t="shared" si="5"/>
        <v>86989.384460000001</v>
      </c>
      <c r="O9"/>
    </row>
    <row r="10" spans="1:16" s="56" customFormat="1" ht="33" customHeight="1">
      <c r="A10" s="37"/>
      <c r="B10" s="36" t="s">
        <v>15</v>
      </c>
      <c r="C10" s="16">
        <v>181219.68693</v>
      </c>
      <c r="D10" s="39">
        <v>119134.07447000001</v>
      </c>
      <c r="E10" s="144">
        <f t="shared" si="0"/>
        <v>65.740139213471934</v>
      </c>
      <c r="F10" s="16">
        <v>192118.51550000001</v>
      </c>
      <c r="G10" s="16">
        <v>133357.99549999999</v>
      </c>
      <c r="H10" s="39">
        <v>170809.40539999999</v>
      </c>
      <c r="I10" s="17">
        <f t="shared" si="1"/>
        <v>143.37577738349972</v>
      </c>
      <c r="J10" s="42">
        <f t="shared" si="2"/>
        <v>51675.330929999982</v>
      </c>
      <c r="K10" s="42">
        <f t="shared" si="3"/>
        <v>88.908351678368021</v>
      </c>
      <c r="L10" s="94">
        <f t="shared" si="4"/>
        <v>128.08336295066763</v>
      </c>
      <c r="M10" s="95">
        <f t="shared" si="5"/>
        <v>37451.409899999999</v>
      </c>
      <c r="O10"/>
    </row>
    <row r="11" spans="1:16" s="56" customFormat="1" ht="24" customHeight="1">
      <c r="A11" s="37"/>
      <c r="B11" s="36" t="s">
        <v>37</v>
      </c>
      <c r="C11" s="16">
        <v>1091561.1654399999</v>
      </c>
      <c r="D11" s="39">
        <v>663164.47788999998</v>
      </c>
      <c r="E11" s="144">
        <f t="shared" si="0"/>
        <v>60.753762490504457</v>
      </c>
      <c r="F11" s="16">
        <v>1082886.3049999999</v>
      </c>
      <c r="G11" s="16">
        <v>670621.72664000001</v>
      </c>
      <c r="H11" s="39">
        <v>609784.46829999995</v>
      </c>
      <c r="I11" s="17">
        <f t="shared" si="1"/>
        <v>91.950713379606825</v>
      </c>
      <c r="J11" s="42">
        <f t="shared" si="2"/>
        <v>-53380.009590000031</v>
      </c>
      <c r="K11" s="42">
        <f t="shared" si="3"/>
        <v>56.311033345278105</v>
      </c>
      <c r="L11" s="94">
        <f t="shared" si="4"/>
        <v>90.928230338612565</v>
      </c>
      <c r="M11" s="95">
        <f t="shared" si="5"/>
        <v>-60837.258340000059</v>
      </c>
      <c r="O11"/>
    </row>
    <row r="12" spans="1:16" s="56" customFormat="1" ht="23.25" customHeight="1">
      <c r="A12" s="37"/>
      <c r="B12" s="36" t="s">
        <v>16</v>
      </c>
      <c r="C12" s="16">
        <v>392930.82500999997</v>
      </c>
      <c r="D12" s="39">
        <v>253315.79759</v>
      </c>
      <c r="E12" s="144">
        <f t="shared" si="0"/>
        <v>64.46829351796292</v>
      </c>
      <c r="F12" s="16">
        <v>482279.91100000002</v>
      </c>
      <c r="G12" s="16">
        <v>325138.83799999999</v>
      </c>
      <c r="H12" s="39">
        <v>332427.51345000003</v>
      </c>
      <c r="I12" s="17">
        <f t="shared" si="1"/>
        <v>131.23047066651759</v>
      </c>
      <c r="J12" s="42">
        <f t="shared" si="2"/>
        <v>79111.715860000026</v>
      </c>
      <c r="K12" s="42">
        <f t="shared" si="3"/>
        <v>68.928335157215372</v>
      </c>
      <c r="L12" s="94">
        <f t="shared" si="4"/>
        <v>102.24171172377754</v>
      </c>
      <c r="M12" s="95">
        <f t="shared" si="5"/>
        <v>7288.6754500000388</v>
      </c>
      <c r="O12"/>
    </row>
    <row r="13" spans="1:16" s="56" customFormat="1" ht="24" customHeight="1">
      <c r="A13" s="37"/>
      <c r="B13" s="36" t="s">
        <v>17</v>
      </c>
      <c r="C13" s="16">
        <v>1233801.7045799999</v>
      </c>
      <c r="D13" s="39">
        <v>781422.89127000002</v>
      </c>
      <c r="E13" s="144">
        <f t="shared" si="0"/>
        <v>63.33456084306556</v>
      </c>
      <c r="F13" s="211">
        <v>1341858.5893600001</v>
      </c>
      <c r="G13" s="211">
        <v>890124.29158000008</v>
      </c>
      <c r="H13" s="39">
        <v>901184.35724000004</v>
      </c>
      <c r="I13" s="17">
        <f t="shared" si="1"/>
        <v>115.32607597089444</v>
      </c>
      <c r="J13" s="42">
        <f t="shared" si="2"/>
        <v>119761.46597000002</v>
      </c>
      <c r="K13" s="42">
        <f t="shared" si="3"/>
        <v>67.159413397638289</v>
      </c>
      <c r="L13" s="94">
        <f t="shared" si="4"/>
        <v>101.24253048305962</v>
      </c>
      <c r="M13" s="95">
        <f t="shared" si="5"/>
        <v>11060.065659999964</v>
      </c>
      <c r="O13"/>
    </row>
    <row r="14" spans="1:16" s="56" customFormat="1" ht="24" customHeight="1">
      <c r="A14" s="37"/>
      <c r="B14" s="36" t="s">
        <v>6</v>
      </c>
      <c r="C14" s="16">
        <v>2489358.3295700001</v>
      </c>
      <c r="D14" s="39">
        <v>1689996.6126900001</v>
      </c>
      <c r="E14" s="144">
        <f t="shared" si="0"/>
        <v>67.888844792461924</v>
      </c>
      <c r="F14" s="16">
        <v>2932171.639</v>
      </c>
      <c r="G14" s="16">
        <v>2033920.9790000001</v>
      </c>
      <c r="H14" s="39">
        <v>2158751.9920899998</v>
      </c>
      <c r="I14" s="17">
        <f t="shared" si="1"/>
        <v>127.73706029232052</v>
      </c>
      <c r="J14" s="42">
        <f t="shared" si="2"/>
        <v>468755.37939999974</v>
      </c>
      <c r="K14" s="42">
        <f t="shared" si="3"/>
        <v>73.622974977898281</v>
      </c>
      <c r="L14" s="94">
        <f t="shared" si="4"/>
        <v>106.13745638984335</v>
      </c>
      <c r="M14" s="95">
        <f t="shared" si="5"/>
        <v>124831.01308999979</v>
      </c>
      <c r="O14"/>
    </row>
    <row r="15" spans="1:16" s="56" customFormat="1" ht="28.5" customHeight="1">
      <c r="A15" s="37"/>
      <c r="B15" s="36" t="s">
        <v>7</v>
      </c>
      <c r="C15" s="16">
        <v>193592.28325000001</v>
      </c>
      <c r="D15" s="39">
        <v>121423.63997</v>
      </c>
      <c r="E15" s="144">
        <f t="shared" si="0"/>
        <v>62.721322323161345</v>
      </c>
      <c r="F15" s="16">
        <v>214909.946</v>
      </c>
      <c r="G15" s="16">
        <v>145908.60213999997</v>
      </c>
      <c r="H15" s="39">
        <v>157485.53012000001</v>
      </c>
      <c r="I15" s="17">
        <f t="shared" si="1"/>
        <v>129.69923332796625</v>
      </c>
      <c r="J15" s="42">
        <f t="shared" si="2"/>
        <v>36061.890150000007</v>
      </c>
      <c r="K15" s="42">
        <f t="shared" si="3"/>
        <v>73.279777437569138</v>
      </c>
      <c r="L15" s="94">
        <f t="shared" si="4"/>
        <v>107.93436974256795</v>
      </c>
      <c r="M15" s="95">
        <f t="shared" si="5"/>
        <v>11576.927980000037</v>
      </c>
      <c r="O15"/>
      <c r="P15" s="60"/>
    </row>
    <row r="16" spans="1:16" s="56" customFormat="1" ht="27" customHeight="1">
      <c r="A16" s="247" t="s">
        <v>26</v>
      </c>
      <c r="B16" s="248"/>
      <c r="C16" s="18">
        <v>1562701.59595</v>
      </c>
      <c r="D16" s="38">
        <v>754475.89415999991</v>
      </c>
      <c r="E16" s="143">
        <f t="shared" si="0"/>
        <v>48.280228043239291</v>
      </c>
      <c r="F16" s="18">
        <v>1787421.18667</v>
      </c>
      <c r="G16" s="18"/>
      <c r="H16" s="38">
        <v>1026756.8116</v>
      </c>
      <c r="I16" s="19">
        <f t="shared" si="1"/>
        <v>136.08874975961237</v>
      </c>
      <c r="J16" s="41">
        <f t="shared" si="2"/>
        <v>272280.91744000011</v>
      </c>
      <c r="K16" s="41">
        <f t="shared" si="3"/>
        <v>57.44347327072181</v>
      </c>
      <c r="L16" s="92"/>
      <c r="M16" s="93"/>
      <c r="O16"/>
      <c r="P16" s="60"/>
    </row>
    <row r="17" spans="1:16" s="56" customFormat="1" ht="24" customHeight="1">
      <c r="A17" s="44" t="s">
        <v>5</v>
      </c>
      <c r="B17" s="35" t="s">
        <v>28</v>
      </c>
      <c r="C17" s="16">
        <v>51995.443500000001</v>
      </c>
      <c r="D17" s="39">
        <v>38385.915110000002</v>
      </c>
      <c r="E17" s="144">
        <f t="shared" si="0"/>
        <v>73.825536481865001</v>
      </c>
      <c r="F17" s="16">
        <v>49192.542719999998</v>
      </c>
      <c r="G17" s="16">
        <v>37734.52072</v>
      </c>
      <c r="H17" s="39">
        <v>46469.312980000002</v>
      </c>
      <c r="I17" s="17">
        <f t="shared" si="1"/>
        <v>121.05823932251177</v>
      </c>
      <c r="J17" s="42">
        <f t="shared" si="2"/>
        <v>8083.3978700000007</v>
      </c>
      <c r="K17" s="42">
        <f t="shared" si="3"/>
        <v>94.464141129072345</v>
      </c>
      <c r="L17" s="94">
        <f t="shared" si="4"/>
        <v>123.14801432040025</v>
      </c>
      <c r="M17" s="95">
        <f t="shared" si="5"/>
        <v>8734.792260000002</v>
      </c>
      <c r="O17"/>
      <c r="P17" s="60"/>
    </row>
    <row r="18" spans="1:16" s="56" customFormat="1" ht="33" customHeight="1">
      <c r="A18" s="44"/>
      <c r="B18" s="35" t="s">
        <v>19</v>
      </c>
      <c r="C18" s="16">
        <v>214525.4541</v>
      </c>
      <c r="D18" s="39">
        <v>155124.40818999999</v>
      </c>
      <c r="E18" s="144">
        <f t="shared" si="0"/>
        <v>72.310490538660972</v>
      </c>
      <c r="F18" s="16">
        <v>156653.79</v>
      </c>
      <c r="G18" s="16">
        <v>82338.789999999994</v>
      </c>
      <c r="H18" s="39">
        <v>47383.384389999999</v>
      </c>
      <c r="I18" s="17">
        <f t="shared" si="1"/>
        <v>30.545408645146111</v>
      </c>
      <c r="J18" s="42">
        <f t="shared" si="2"/>
        <v>-107741.0238</v>
      </c>
      <c r="K18" s="42">
        <f t="shared" si="3"/>
        <v>30.247199502801685</v>
      </c>
      <c r="L18" s="94">
        <f t="shared" si="4"/>
        <v>57.546855364282138</v>
      </c>
      <c r="M18" s="95">
        <f t="shared" si="5"/>
        <v>-34955.405609999994</v>
      </c>
      <c r="O18"/>
      <c r="P18" s="60"/>
    </row>
    <row r="19" spans="1:16" s="56" customFormat="1" ht="24" customHeight="1">
      <c r="A19" s="44"/>
      <c r="B19" s="35" t="s">
        <v>36</v>
      </c>
      <c r="C19" s="16">
        <v>594501.84802000003</v>
      </c>
      <c r="D19" s="39">
        <v>336592.82455999998</v>
      </c>
      <c r="E19" s="144">
        <f t="shared" si="0"/>
        <v>56.617624601341262</v>
      </c>
      <c r="F19" s="16">
        <v>484347.18001000001</v>
      </c>
      <c r="G19" s="16"/>
      <c r="H19" s="39">
        <v>447988.62722000002</v>
      </c>
      <c r="I19" s="17">
        <f t="shared" si="1"/>
        <v>133.09512102809043</v>
      </c>
      <c r="J19" s="42">
        <f t="shared" si="2"/>
        <v>111395.80266000004</v>
      </c>
      <c r="K19" s="42">
        <f t="shared" si="3"/>
        <v>92.493286986981261</v>
      </c>
      <c r="L19" s="94"/>
      <c r="M19" s="95"/>
      <c r="O19"/>
      <c r="P19" s="60"/>
    </row>
    <row r="20" spans="1:16" s="56" customFormat="1" ht="24" customHeight="1">
      <c r="A20" s="44"/>
      <c r="B20" s="35" t="s">
        <v>38</v>
      </c>
      <c r="C20" s="16">
        <v>251722.80752999999</v>
      </c>
      <c r="D20" s="39">
        <v>94421.034889999995</v>
      </c>
      <c r="E20" s="144">
        <f t="shared" si="0"/>
        <v>37.509924434935051</v>
      </c>
      <c r="F20" s="16">
        <v>468072.66399999999</v>
      </c>
      <c r="G20" s="16">
        <v>258266</v>
      </c>
      <c r="H20" s="39">
        <v>217252.68270999999</v>
      </c>
      <c r="I20" s="17">
        <f t="shared" si="1"/>
        <v>230.08928356175952</v>
      </c>
      <c r="J20" s="42">
        <f t="shared" si="2"/>
        <v>122831.64782</v>
      </c>
      <c r="K20" s="42">
        <f t="shared" si="3"/>
        <v>46.414306884197792</v>
      </c>
      <c r="L20" s="94">
        <f t="shared" si="4"/>
        <v>84.119738064631036</v>
      </c>
      <c r="M20" s="95">
        <f t="shared" si="5"/>
        <v>-41013.317290000006</v>
      </c>
      <c r="O20"/>
      <c r="P20" s="60"/>
    </row>
    <row r="21" spans="1:16" s="56" customFormat="1" ht="24" customHeight="1">
      <c r="A21" s="44"/>
      <c r="B21" s="36" t="s">
        <v>10</v>
      </c>
      <c r="C21" s="16">
        <v>430153.62666000001</v>
      </c>
      <c r="D21" s="39">
        <v>117316.89046</v>
      </c>
      <c r="E21" s="144">
        <f t="shared" si="0"/>
        <v>27.273253830480677</v>
      </c>
      <c r="F21" s="16">
        <v>616822.80144000007</v>
      </c>
      <c r="G21" s="16">
        <v>396294.78243999998</v>
      </c>
      <c r="H21" s="39">
        <v>244172.81083999999</v>
      </c>
      <c r="I21" s="17">
        <f t="shared" si="1"/>
        <v>208.13099450777926</v>
      </c>
      <c r="J21" s="42">
        <f t="shared" si="2"/>
        <v>126855.92038</v>
      </c>
      <c r="K21" s="42">
        <f t="shared" si="3"/>
        <v>39.585568216668996</v>
      </c>
      <c r="L21" s="94">
        <f t="shared" si="4"/>
        <v>61.613935297512626</v>
      </c>
      <c r="M21" s="95">
        <f t="shared" si="5"/>
        <v>-152121.97159999999</v>
      </c>
      <c r="O21"/>
    </row>
    <row r="22" spans="1:16" s="56" customFormat="1" ht="30" customHeight="1">
      <c r="A22" s="245" t="s">
        <v>14</v>
      </c>
      <c r="B22" s="246"/>
      <c r="C22" s="48">
        <v>40821683.124860004</v>
      </c>
      <c r="D22" s="46">
        <v>24424428.198150001</v>
      </c>
      <c r="E22" s="142">
        <f t="shared" si="0"/>
        <v>59.831996940066801</v>
      </c>
      <c r="F22" s="48"/>
      <c r="G22" s="48"/>
      <c r="H22" s="51">
        <v>33678205.728019997</v>
      </c>
      <c r="I22" s="47">
        <f t="shared" si="1"/>
        <v>137.88738657378644</v>
      </c>
      <c r="J22" s="49">
        <f t="shared" si="2"/>
        <v>9253777.529869996</v>
      </c>
      <c r="K22" s="49"/>
      <c r="L22" s="47"/>
      <c r="M22" s="49"/>
      <c r="O22"/>
    </row>
    <row r="23" spans="1:16" s="56" customFormat="1" ht="24" customHeight="1">
      <c r="A23" s="44" t="s">
        <v>5</v>
      </c>
      <c r="B23" s="35" t="s">
        <v>18</v>
      </c>
      <c r="C23" s="16">
        <v>4775535.8964099996</v>
      </c>
      <c r="D23" s="39">
        <v>2961224.1501500001</v>
      </c>
      <c r="E23" s="144">
        <f t="shared" si="0"/>
        <v>62.008206291069769</v>
      </c>
      <c r="F23" s="16"/>
      <c r="G23" s="16"/>
      <c r="H23" s="39">
        <v>3914540.3725200002</v>
      </c>
      <c r="I23" s="17">
        <f t="shared" si="1"/>
        <v>132.19331513022107</v>
      </c>
      <c r="J23" s="42">
        <f t="shared" si="2"/>
        <v>953316.22237000009</v>
      </c>
      <c r="K23" s="42"/>
      <c r="L23" s="17"/>
      <c r="M23" s="42"/>
      <c r="O23"/>
    </row>
    <row r="24" spans="1:16" s="56" customFormat="1" ht="24" customHeight="1">
      <c r="A24" s="44"/>
      <c r="B24" s="45" t="s">
        <v>9</v>
      </c>
      <c r="C24" s="16">
        <v>2552187.4</v>
      </c>
      <c r="D24" s="39">
        <v>1876305.1198400001</v>
      </c>
      <c r="E24" s="144">
        <f t="shared" si="0"/>
        <v>73.517529309955847</v>
      </c>
      <c r="F24" s="16"/>
      <c r="G24" s="16"/>
      <c r="H24" s="39">
        <v>2979720.4092600001</v>
      </c>
      <c r="I24" s="17">
        <f t="shared" si="1"/>
        <v>158.80788139159864</v>
      </c>
      <c r="J24" s="42">
        <f t="shared" si="2"/>
        <v>1103415.28942</v>
      </c>
      <c r="K24" s="42"/>
      <c r="L24" s="17"/>
      <c r="M24" s="42"/>
      <c r="O24"/>
    </row>
    <row r="25" spans="1:16" s="56" customFormat="1" ht="33" customHeight="1">
      <c r="A25" s="44"/>
      <c r="B25" s="45" t="s">
        <v>15</v>
      </c>
      <c r="C25" s="16">
        <v>2534698.3530100002</v>
      </c>
      <c r="D25" s="39">
        <v>860465.25956999999</v>
      </c>
      <c r="E25" s="144">
        <f t="shared" si="0"/>
        <v>33.947442248825467</v>
      </c>
      <c r="F25" s="16"/>
      <c r="G25" s="16"/>
      <c r="H25" s="39">
        <v>1626041.0864800001</v>
      </c>
      <c r="I25" s="17">
        <f t="shared" si="1"/>
        <v>188.97231101376261</v>
      </c>
      <c r="J25" s="42">
        <f t="shared" si="2"/>
        <v>765575.82691000006</v>
      </c>
      <c r="K25" s="42"/>
      <c r="L25" s="17"/>
      <c r="M25" s="42"/>
      <c r="O25"/>
    </row>
    <row r="26" spans="1:16" s="56" customFormat="1" ht="24" customHeight="1">
      <c r="A26" s="44"/>
      <c r="B26" s="45" t="s">
        <v>20</v>
      </c>
      <c r="C26" s="16">
        <v>5438312.9396400005</v>
      </c>
      <c r="D26" s="39">
        <v>3395908.5493800002</v>
      </c>
      <c r="E26" s="144">
        <f t="shared" si="0"/>
        <v>62.444154778720751</v>
      </c>
      <c r="F26" s="16"/>
      <c r="G26" s="16"/>
      <c r="H26" s="39">
        <v>9222296.9857700001</v>
      </c>
      <c r="I26" s="17">
        <f t="shared" si="1"/>
        <v>271.57082859176933</v>
      </c>
      <c r="J26" s="42">
        <f t="shared" si="2"/>
        <v>5826388.4363899995</v>
      </c>
      <c r="K26" s="42"/>
      <c r="L26" s="17"/>
      <c r="M26" s="42"/>
      <c r="O26"/>
    </row>
    <row r="27" spans="1:16" s="56" customFormat="1" ht="23.25" customHeight="1">
      <c r="A27" s="44"/>
      <c r="B27" s="45" t="s">
        <v>21</v>
      </c>
      <c r="C27" s="16">
        <v>-3840781.5990499998</v>
      </c>
      <c r="D27" s="39">
        <v>-1771422.9799599999</v>
      </c>
      <c r="E27" s="144">
        <f t="shared" si="0"/>
        <v>46.121419150678946</v>
      </c>
      <c r="F27" s="16"/>
      <c r="G27" s="16"/>
      <c r="H27" s="39">
        <v>-6370283.7197399996</v>
      </c>
      <c r="I27" s="17">
        <f t="shared" si="1"/>
        <v>359.61392574256013</v>
      </c>
      <c r="J27" s="42">
        <f t="shared" si="2"/>
        <v>-4598860.7397799995</v>
      </c>
      <c r="K27" s="42"/>
      <c r="L27" s="17"/>
      <c r="M27" s="42"/>
      <c r="O27"/>
    </row>
    <row r="28" spans="1:16" s="56" customFormat="1" ht="24" customHeight="1">
      <c r="A28" s="44"/>
      <c r="B28" s="45" t="s">
        <v>22</v>
      </c>
      <c r="C28" s="16">
        <v>23404183.853259999</v>
      </c>
      <c r="D28" s="39">
        <v>13623402.45719</v>
      </c>
      <c r="E28" s="144">
        <f t="shared" si="0"/>
        <v>58.209260970629309</v>
      </c>
      <c r="F28" s="16"/>
      <c r="G28" s="16"/>
      <c r="H28" s="39">
        <v>17617827.566640001</v>
      </c>
      <c r="I28" s="17">
        <f t="shared" si="1"/>
        <v>129.32031936957034</v>
      </c>
      <c r="J28" s="42">
        <f t="shared" si="2"/>
        <v>3994425.1094500013</v>
      </c>
      <c r="K28" s="42"/>
      <c r="L28" s="17"/>
      <c r="M28" s="42"/>
      <c r="O28"/>
    </row>
    <row r="29" spans="1:16" s="56" customFormat="1" ht="24" customHeight="1">
      <c r="A29" s="44"/>
      <c r="B29" s="45" t="s">
        <v>23</v>
      </c>
      <c r="C29" s="16">
        <v>2670242.2231000001</v>
      </c>
      <c r="D29" s="39">
        <v>1618830.8460899999</v>
      </c>
      <c r="E29" s="144">
        <f>D29/C29*100</f>
        <v>60.624868863418278</v>
      </c>
      <c r="F29" s="16"/>
      <c r="G29" s="16"/>
      <c r="H29" s="39">
        <v>1691493.0696399999</v>
      </c>
      <c r="I29" s="17">
        <f t="shared" si="1"/>
        <v>104.48856183618585</v>
      </c>
      <c r="J29" s="42">
        <f t="shared" si="2"/>
        <v>72662.223549999995</v>
      </c>
      <c r="K29" s="42"/>
      <c r="L29" s="17"/>
      <c r="M29" s="42"/>
      <c r="O29"/>
    </row>
    <row r="30" spans="1:16" ht="15" customHeight="1">
      <c r="A30" s="20"/>
      <c r="B30" s="20"/>
      <c r="C30" s="20"/>
      <c r="D30" s="21"/>
      <c r="E30" s="145"/>
      <c r="F30" s="27"/>
      <c r="G30" s="27"/>
      <c r="H30" s="28"/>
      <c r="I30" s="29"/>
      <c r="J30" s="43"/>
      <c r="K30" s="43"/>
      <c r="L30" s="29"/>
      <c r="M30" s="43"/>
    </row>
    <row r="31" spans="1:16" ht="27" customHeight="1">
      <c r="A31" s="240" t="s">
        <v>25</v>
      </c>
      <c r="B31" s="240"/>
      <c r="C31" s="16">
        <v>887989.2</v>
      </c>
      <c r="D31" s="39">
        <v>591992.79999999993</v>
      </c>
      <c r="E31" s="144">
        <f t="shared" si="0"/>
        <v>66.666666666666657</v>
      </c>
      <c r="F31" s="16">
        <v>1067841.3999999999</v>
      </c>
      <c r="G31" s="16">
        <f>'дотац по АТО'!D80</f>
        <v>711896.7999999997</v>
      </c>
      <c r="H31" s="40">
        <f>'дотац по АТО'!F80</f>
        <v>711896.7999999997</v>
      </c>
      <c r="I31" s="17">
        <f>H31/D31*100</f>
        <v>120.25430039013985</v>
      </c>
      <c r="J31" s="42">
        <f>H31-D31</f>
        <v>119903.99999999977</v>
      </c>
      <c r="K31" s="42">
        <f>H31/F31*100</f>
        <v>66.666903905392672</v>
      </c>
      <c r="L31" s="94">
        <f>H31/G31*100</f>
        <v>100</v>
      </c>
      <c r="M31" s="95">
        <f>H31-G31</f>
        <v>0</v>
      </c>
      <c r="O31"/>
    </row>
    <row r="32" spans="1:16" ht="27" customHeight="1">
      <c r="A32" s="241" t="s">
        <v>24</v>
      </c>
      <c r="B32" s="242"/>
      <c r="C32" s="16">
        <v>652906.1</v>
      </c>
      <c r="D32" s="39">
        <v>435271.19999999995</v>
      </c>
      <c r="E32" s="144">
        <f t="shared" si="0"/>
        <v>66.666738141977845</v>
      </c>
      <c r="F32" s="16">
        <v>820454.5</v>
      </c>
      <c r="G32" s="16">
        <f>'дотац по АТО'!K80</f>
        <v>546969.60000000009</v>
      </c>
      <c r="H32" s="40">
        <f>'дотац по АТО'!M80</f>
        <v>546969.60000000009</v>
      </c>
      <c r="I32" s="17">
        <f>H32/D32*100</f>
        <v>125.66179430203519</v>
      </c>
      <c r="J32" s="42">
        <f>H32-D32</f>
        <v>111698.40000000014</v>
      </c>
      <c r="K32" s="42">
        <f>H32/F32*100</f>
        <v>66.666658541089134</v>
      </c>
      <c r="L32" s="17">
        <f>H32/G32*100</f>
        <v>100</v>
      </c>
      <c r="M32" s="42">
        <f>H32-G32</f>
        <v>0</v>
      </c>
      <c r="O32"/>
    </row>
    <row r="33" spans="1:13" ht="15" customHeight="1">
      <c r="A33" s="30"/>
      <c r="B33" s="30"/>
      <c r="C33" s="30"/>
      <c r="D33" s="31"/>
      <c r="E33" s="31"/>
      <c r="F33" s="31"/>
      <c r="G33" s="31"/>
      <c r="H33" s="27"/>
      <c r="I33" s="29"/>
      <c r="J33" s="29"/>
      <c r="K33" s="29"/>
      <c r="L33" s="29"/>
      <c r="M33" s="32"/>
    </row>
    <row r="34" spans="1:13" ht="14.4">
      <c r="A34" s="20"/>
      <c r="B34" s="20"/>
      <c r="C34" s="20"/>
      <c r="D34" s="61"/>
      <c r="E34" s="61"/>
      <c r="F34" s="22"/>
      <c r="G34" s="22"/>
      <c r="H34" s="61"/>
      <c r="I34" s="29"/>
      <c r="J34" s="29"/>
      <c r="K34" s="29"/>
      <c r="L34" s="29"/>
      <c r="M34" s="29"/>
    </row>
    <row r="35" spans="1:13" ht="15" customHeight="1">
      <c r="D35" s="61"/>
      <c r="E35" s="61"/>
      <c r="H35" s="61"/>
      <c r="I35" s="60"/>
    </row>
    <row r="36" spans="1:13" ht="14.4">
      <c r="D36" s="61"/>
      <c r="E36" s="61"/>
      <c r="H36" s="61"/>
      <c r="I36" s="60"/>
    </row>
    <row r="37" spans="1:13" ht="14.4">
      <c r="D37" s="61"/>
      <c r="E37" s="61"/>
      <c r="H37" s="61"/>
      <c r="I37" s="60"/>
    </row>
    <row r="38" spans="1:13" ht="14.4">
      <c r="D38" s="61"/>
      <c r="E38" s="61"/>
      <c r="H38" s="61"/>
      <c r="I38" s="60"/>
    </row>
    <row r="39" spans="1:13" ht="14.4">
      <c r="D39" s="61"/>
      <c r="E39" s="61"/>
      <c r="H39" s="61"/>
      <c r="I39" s="60"/>
    </row>
    <row r="40" spans="1:13" ht="14.4">
      <c r="D40" s="61"/>
      <c r="E40" s="61"/>
      <c r="H40" s="61"/>
      <c r="I40" s="60"/>
    </row>
    <row r="41" spans="1:13" ht="14.4">
      <c r="D41" s="61"/>
      <c r="E41" s="61"/>
      <c r="H41" s="61"/>
      <c r="I41" s="60"/>
    </row>
    <row r="42" spans="1:13" ht="14.4">
      <c r="D42" s="61"/>
      <c r="E42" s="61"/>
      <c r="H42" s="61"/>
      <c r="I42" s="60"/>
    </row>
    <row r="43" spans="1:13" ht="14.4">
      <c r="D43" s="61"/>
      <c r="E43" s="61"/>
      <c r="H43" s="61"/>
      <c r="I43" s="60"/>
    </row>
    <row r="44" spans="1:13" ht="14.4">
      <c r="D44" s="60"/>
      <c r="E44" s="60"/>
      <c r="H44" s="61"/>
    </row>
    <row r="45" spans="1:13" ht="14.4">
      <c r="H45" s="60"/>
    </row>
    <row r="46" spans="1:13" ht="14.4">
      <c r="H46" s="60"/>
    </row>
    <row r="47" spans="1:13" ht="14.4">
      <c r="H47" s="60"/>
    </row>
  </sheetData>
  <mergeCells count="18">
    <mergeCell ref="A31:B31"/>
    <mergeCell ref="A32:B32"/>
    <mergeCell ref="L3:M3"/>
    <mergeCell ref="A5:B5"/>
    <mergeCell ref="A6:B6"/>
    <mergeCell ref="A7:B7"/>
    <mergeCell ref="A16:B16"/>
    <mergeCell ref="A22:B22"/>
    <mergeCell ref="A1:M1"/>
    <mergeCell ref="A3:B4"/>
    <mergeCell ref="D3:D4"/>
    <mergeCell ref="F3:F4"/>
    <mergeCell ref="H3:H4"/>
    <mergeCell ref="I3:J3"/>
    <mergeCell ref="E3:E4"/>
    <mergeCell ref="C3:C4"/>
    <mergeCell ref="K3:K4"/>
    <mergeCell ref="G3:G4"/>
  </mergeCells>
  <phoneticPr fontId="56" type="noConversion"/>
  <printOptions horizontalCentered="1"/>
  <pageMargins left="0.39370078740157483" right="0.19685039370078741" top="0.39370078740157483" bottom="0.43307086614173229" header="0.43307086614173229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97"/>
  <dimension ref="A1:L117"/>
  <sheetViews>
    <sheetView tabSelected="1" view="pageBreakPreview" zoomScale="55" zoomScaleNormal="70" zoomScaleSheetLayoutView="55" workbookViewId="0">
      <selection activeCell="F12" sqref="F12"/>
    </sheetView>
  </sheetViews>
  <sheetFormatPr defaultColWidth="9.109375" defaultRowHeight="25.2"/>
  <cols>
    <col min="1" max="1" width="7.33203125" style="12" customWidth="1"/>
    <col min="2" max="2" width="38.5546875" style="12" customWidth="1"/>
    <col min="3" max="3" width="26.6640625" style="12" customWidth="1"/>
    <col min="4" max="4" width="27" style="12" customWidth="1"/>
    <col min="5" max="5" width="27.33203125" style="13" customWidth="1"/>
    <col min="6" max="6" width="20.88671875" style="13" customWidth="1"/>
    <col min="7" max="7" width="14.88671875" style="13" customWidth="1"/>
    <col min="8" max="8" width="25" style="13" customWidth="1"/>
    <col min="9" max="9" width="21" style="12" hidden="1" customWidth="1"/>
    <col min="10" max="10" width="17" style="12" hidden="1" customWidth="1"/>
    <col min="11" max="11" width="20.33203125" style="158" hidden="1" customWidth="1"/>
    <col min="12" max="12" width="21.6640625" style="12" hidden="1" customWidth="1"/>
    <col min="13" max="16384" width="9.109375" style="12"/>
  </cols>
  <sheetData>
    <row r="1" spans="1:12" s="54" customFormat="1" ht="45.75" customHeight="1">
      <c r="A1" s="249" t="s">
        <v>144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</row>
    <row r="2" spans="1:12" s="1" customFormat="1" ht="17.25" customHeight="1" thickBot="1">
      <c r="A2" s="33"/>
      <c r="B2" s="33"/>
      <c r="C2" s="33"/>
      <c r="D2" s="33"/>
      <c r="E2" s="34"/>
      <c r="H2" s="226" t="s">
        <v>29</v>
      </c>
      <c r="K2" s="158"/>
      <c r="L2" s="182" t="s">
        <v>29</v>
      </c>
    </row>
    <row r="3" spans="1:12" s="2" customFormat="1" ht="47.25" customHeight="1">
      <c r="A3" s="256" t="s">
        <v>3</v>
      </c>
      <c r="B3" s="258" t="s">
        <v>30</v>
      </c>
      <c r="C3" s="253" t="s">
        <v>42</v>
      </c>
      <c r="D3" s="253" t="s">
        <v>138</v>
      </c>
      <c r="E3" s="253" t="s">
        <v>43</v>
      </c>
      <c r="F3" s="253" t="s">
        <v>125</v>
      </c>
      <c r="G3" s="253" t="s">
        <v>137</v>
      </c>
      <c r="H3" s="254"/>
      <c r="I3" s="250" t="s">
        <v>132</v>
      </c>
      <c r="J3" s="251"/>
      <c r="K3" s="251"/>
      <c r="L3" s="252"/>
    </row>
    <row r="4" spans="1:12" s="2" customFormat="1" ht="38.25" customHeight="1" thickBot="1">
      <c r="A4" s="257"/>
      <c r="B4" s="259"/>
      <c r="C4" s="255"/>
      <c r="D4" s="255"/>
      <c r="E4" s="255"/>
      <c r="F4" s="255"/>
      <c r="G4" s="77" t="s">
        <v>27</v>
      </c>
      <c r="H4" s="77" t="s">
        <v>39</v>
      </c>
      <c r="I4" s="176" t="s">
        <v>128</v>
      </c>
      <c r="J4" s="177" t="s">
        <v>129</v>
      </c>
      <c r="K4" s="177" t="s">
        <v>130</v>
      </c>
      <c r="L4" s="178" t="s">
        <v>131</v>
      </c>
    </row>
    <row r="5" spans="1:12" s="5" customFormat="1" ht="27" customHeight="1" thickBot="1">
      <c r="A5" s="105">
        <v>1</v>
      </c>
      <c r="B5" s="153" t="s">
        <v>4</v>
      </c>
      <c r="C5" s="154">
        <v>3032268.4530000002</v>
      </c>
      <c r="D5" s="154">
        <v>1989844.503</v>
      </c>
      <c r="E5" s="154">
        <v>2100971.8780499999</v>
      </c>
      <c r="F5" s="155">
        <f t="shared" ref="F5:F36" si="0">E5/C5*100</f>
        <v>69.287133069348982</v>
      </c>
      <c r="G5" s="155">
        <f>E5/D5*100</f>
        <v>105.58472658956306</v>
      </c>
      <c r="H5" s="154">
        <f>E5-D5</f>
        <v>111127.37504999992</v>
      </c>
      <c r="I5" s="164">
        <v>125.68320277972609</v>
      </c>
      <c r="J5" s="164">
        <v>121.8247723113282</v>
      </c>
      <c r="K5" s="165"/>
      <c r="L5" s="166"/>
    </row>
    <row r="6" spans="1:12" s="5" customFormat="1" ht="27" customHeight="1">
      <c r="A6" s="137">
        <v>2</v>
      </c>
      <c r="B6" s="199" t="s">
        <v>31</v>
      </c>
      <c r="C6" s="138">
        <v>200</v>
      </c>
      <c r="D6" s="138">
        <v>126</v>
      </c>
      <c r="E6" s="138">
        <v>127.48521</v>
      </c>
      <c r="F6" s="139">
        <f t="shared" si="0"/>
        <v>63.742604999999998</v>
      </c>
      <c r="G6" s="139">
        <f t="shared" ref="G6:G69" si="1">E6/D6*100</f>
        <v>101.1787380952381</v>
      </c>
      <c r="H6" s="138">
        <f t="shared" ref="H6:H69" si="2">E6-D6</f>
        <v>1.485209999999995</v>
      </c>
      <c r="I6" s="167">
        <v>101.49750470286523</v>
      </c>
      <c r="J6" s="167"/>
      <c r="K6" s="168"/>
      <c r="L6" s="200"/>
    </row>
    <row r="7" spans="1:12" s="7" customFormat="1" ht="27" customHeight="1">
      <c r="A7" s="110">
        <v>3</v>
      </c>
      <c r="B7" s="201" t="s">
        <v>32</v>
      </c>
      <c r="C7" s="80">
        <v>983.2</v>
      </c>
      <c r="D7" s="80">
        <v>611.97</v>
      </c>
      <c r="E7" s="80">
        <v>647.98139999999989</v>
      </c>
      <c r="F7" s="79">
        <f t="shared" si="0"/>
        <v>65.905349877949533</v>
      </c>
      <c r="G7" s="79">
        <f t="shared" si="1"/>
        <v>105.8845041423599</v>
      </c>
      <c r="H7" s="80">
        <f t="shared" si="2"/>
        <v>36.011399999999867</v>
      </c>
      <c r="I7" s="160">
        <v>41.714195444971359</v>
      </c>
      <c r="J7" s="160"/>
      <c r="K7" s="161"/>
      <c r="L7" s="202"/>
    </row>
    <row r="8" spans="1:12" s="5" customFormat="1" ht="27" customHeight="1">
      <c r="A8" s="110">
        <v>4</v>
      </c>
      <c r="B8" s="201" t="s">
        <v>33</v>
      </c>
      <c r="C8" s="80">
        <v>485</v>
      </c>
      <c r="D8" s="80">
        <v>461</v>
      </c>
      <c r="E8" s="80">
        <v>322.22098</v>
      </c>
      <c r="F8" s="79">
        <f t="shared" si="0"/>
        <v>66.437315463917528</v>
      </c>
      <c r="G8" s="79">
        <f t="shared" si="1"/>
        <v>69.896091106290669</v>
      </c>
      <c r="H8" s="80">
        <f t="shared" si="2"/>
        <v>-138.77902</v>
      </c>
      <c r="I8" s="160">
        <v>65.759637317784751</v>
      </c>
      <c r="J8" s="160"/>
      <c r="K8" s="161"/>
      <c r="L8" s="202"/>
    </row>
    <row r="9" spans="1:12" s="5" customFormat="1" ht="27" customHeight="1">
      <c r="A9" s="110">
        <v>5</v>
      </c>
      <c r="B9" s="201" t="s">
        <v>34</v>
      </c>
      <c r="C9" s="80">
        <v>430</v>
      </c>
      <c r="D9" s="80">
        <v>213.2</v>
      </c>
      <c r="E9" s="80">
        <v>188.87706</v>
      </c>
      <c r="F9" s="79">
        <f t="shared" si="0"/>
        <v>43.924897674418602</v>
      </c>
      <c r="G9" s="79">
        <f t="shared" si="1"/>
        <v>88.591491557223264</v>
      </c>
      <c r="H9" s="80">
        <f t="shared" si="2"/>
        <v>-24.322939999999988</v>
      </c>
      <c r="I9" s="160">
        <v>8.5156491578188103</v>
      </c>
      <c r="J9" s="160"/>
      <c r="K9" s="161"/>
      <c r="L9" s="202"/>
    </row>
    <row r="10" spans="1:12" s="5" customFormat="1" ht="27" customHeight="1">
      <c r="A10" s="110">
        <v>6</v>
      </c>
      <c r="B10" s="201" t="s">
        <v>35</v>
      </c>
      <c r="C10" s="80">
        <v>1173</v>
      </c>
      <c r="D10" s="80">
        <v>781.65</v>
      </c>
      <c r="E10" s="80">
        <v>501.70166999999998</v>
      </c>
      <c r="F10" s="79">
        <f>E10/C10*100</f>
        <v>42.770815856777496</v>
      </c>
      <c r="G10" s="79">
        <f>E10/D10*100</f>
        <v>64.18495106505469</v>
      </c>
      <c r="H10" s="80">
        <f>E10-D10</f>
        <v>-279.94833</v>
      </c>
      <c r="I10" s="160">
        <v>67.640439022064086</v>
      </c>
      <c r="J10" s="160"/>
      <c r="K10" s="161"/>
      <c r="L10" s="202"/>
    </row>
    <row r="11" spans="1:12" s="5" customFormat="1" ht="27" customHeight="1">
      <c r="A11" s="110">
        <v>7</v>
      </c>
      <c r="B11" s="207" t="s">
        <v>118</v>
      </c>
      <c r="C11" s="80">
        <v>1719.5</v>
      </c>
      <c r="D11" s="80">
        <v>1078.4851899999999</v>
      </c>
      <c r="E11" s="80">
        <v>512.99966000000006</v>
      </c>
      <c r="F11" s="79">
        <f>E11/C11*100</f>
        <v>29.834234370456532</v>
      </c>
      <c r="G11" s="79">
        <f>E11/D11*100</f>
        <v>47.566685639883481</v>
      </c>
      <c r="H11" s="80">
        <f>E11-D11</f>
        <v>-565.48552999999981</v>
      </c>
      <c r="I11" s="160">
        <v>22.198012765942806</v>
      </c>
      <c r="J11" s="160"/>
      <c r="K11" s="161"/>
      <c r="L11" s="202"/>
    </row>
    <row r="12" spans="1:12" s="5" customFormat="1" ht="27" customHeight="1" thickBot="1">
      <c r="A12" s="140">
        <v>8</v>
      </c>
      <c r="B12" s="225" t="s">
        <v>119</v>
      </c>
      <c r="C12" s="81">
        <v>1318</v>
      </c>
      <c r="D12" s="81">
        <v>898.6</v>
      </c>
      <c r="E12" s="81">
        <v>34.59131</v>
      </c>
      <c r="F12" s="179">
        <f>E12/C12*100</f>
        <v>2.6245303490136571</v>
      </c>
      <c r="G12" s="179">
        <f>E12/D12*100</f>
        <v>3.8494669485866906</v>
      </c>
      <c r="H12" s="81">
        <f>E12-D12</f>
        <v>-864.00869</v>
      </c>
      <c r="I12" s="169">
        <v>3.7048283234291395</v>
      </c>
      <c r="J12" s="169"/>
      <c r="K12" s="170"/>
      <c r="L12" s="203"/>
    </row>
    <row r="13" spans="1:12" s="5" customFormat="1" ht="27" customHeight="1">
      <c r="A13" s="109">
        <v>9</v>
      </c>
      <c r="B13" s="204" t="s">
        <v>44</v>
      </c>
      <c r="C13" s="162">
        <v>29236.1</v>
      </c>
      <c r="D13" s="162">
        <v>20108.036</v>
      </c>
      <c r="E13" s="162">
        <v>20597.854320000006</v>
      </c>
      <c r="F13" s="163">
        <f t="shared" si="0"/>
        <v>70.45349523363241</v>
      </c>
      <c r="G13" s="163">
        <f t="shared" si="1"/>
        <v>102.43593317616899</v>
      </c>
      <c r="H13" s="162">
        <f t="shared" si="2"/>
        <v>489.81832000000577</v>
      </c>
      <c r="I13" s="218">
        <v>114.98270157146125</v>
      </c>
      <c r="J13" s="218">
        <v>113.59208648925005</v>
      </c>
      <c r="K13" s="174">
        <v>130.8355969118812</v>
      </c>
      <c r="L13" s="224">
        <v>107.09320071997827</v>
      </c>
    </row>
    <row r="14" spans="1:12" s="5" customFormat="1" ht="27" customHeight="1">
      <c r="A14" s="110">
        <v>10</v>
      </c>
      <c r="B14" s="205" t="s">
        <v>45</v>
      </c>
      <c r="C14" s="80">
        <v>25906.861000000001</v>
      </c>
      <c r="D14" s="80">
        <v>17205.258000000002</v>
      </c>
      <c r="E14" s="80">
        <v>19880.646949999995</v>
      </c>
      <c r="F14" s="79">
        <f t="shared" si="0"/>
        <v>76.738926224987253</v>
      </c>
      <c r="G14" s="79">
        <f t="shared" si="1"/>
        <v>115.54983337070558</v>
      </c>
      <c r="H14" s="80">
        <f t="shared" si="2"/>
        <v>2675.3889499999932</v>
      </c>
      <c r="I14" s="160">
        <v>146.5512867492441</v>
      </c>
      <c r="J14" s="160">
        <v>117.23245707694525</v>
      </c>
      <c r="K14" s="175">
        <v>240.83320254641123</v>
      </c>
      <c r="L14" s="206">
        <v>144.09423498135197</v>
      </c>
    </row>
    <row r="15" spans="1:12" s="5" customFormat="1" ht="27" customHeight="1">
      <c r="A15" s="110">
        <v>11</v>
      </c>
      <c r="B15" s="205" t="s">
        <v>46</v>
      </c>
      <c r="C15" s="80">
        <v>26910.799999999999</v>
      </c>
      <c r="D15" s="80">
        <v>18940.171999999999</v>
      </c>
      <c r="E15" s="80">
        <v>20743.488660000003</v>
      </c>
      <c r="F15" s="79">
        <f t="shared" si="0"/>
        <v>77.082393165569229</v>
      </c>
      <c r="G15" s="79">
        <f t="shared" si="1"/>
        <v>109.52112082192286</v>
      </c>
      <c r="H15" s="80">
        <f t="shared" si="2"/>
        <v>1803.316660000004</v>
      </c>
      <c r="I15" s="160">
        <v>120.33278751708156</v>
      </c>
      <c r="J15" s="160">
        <v>130.60244419149822</v>
      </c>
      <c r="K15" s="175">
        <v>113.41438174957518</v>
      </c>
      <c r="L15" s="206">
        <v>124.75220098999382</v>
      </c>
    </row>
    <row r="16" spans="1:12" s="5" customFormat="1" ht="27" customHeight="1">
      <c r="A16" s="110">
        <v>12</v>
      </c>
      <c r="B16" s="214" t="s">
        <v>47</v>
      </c>
      <c r="C16" s="80">
        <v>77944.02</v>
      </c>
      <c r="D16" s="80">
        <v>48374.733999999997</v>
      </c>
      <c r="E16" s="80">
        <v>47747.952620000004</v>
      </c>
      <c r="F16" s="212">
        <f t="shared" si="0"/>
        <v>61.259289192422969</v>
      </c>
      <c r="G16" s="212">
        <f t="shared" si="1"/>
        <v>98.704320772079086</v>
      </c>
      <c r="H16" s="80">
        <f t="shared" si="2"/>
        <v>-626.78137999999308</v>
      </c>
      <c r="I16" s="160">
        <v>116.65394293325781</v>
      </c>
      <c r="J16" s="217">
        <v>107.64564852915784</v>
      </c>
      <c r="K16" s="175">
        <v>160.22687107085497</v>
      </c>
      <c r="L16" s="206">
        <v>122.70124219382387</v>
      </c>
    </row>
    <row r="17" spans="1:12" s="5" customFormat="1" ht="27" customHeight="1">
      <c r="A17" s="110">
        <v>13</v>
      </c>
      <c r="B17" s="205" t="s">
        <v>48</v>
      </c>
      <c r="C17" s="80">
        <v>40202</v>
      </c>
      <c r="D17" s="80">
        <v>26683.82</v>
      </c>
      <c r="E17" s="80">
        <v>28655.593929999999</v>
      </c>
      <c r="F17" s="79">
        <f t="shared" si="0"/>
        <v>71.279025744987806</v>
      </c>
      <c r="G17" s="79">
        <f t="shared" si="1"/>
        <v>107.38939900658902</v>
      </c>
      <c r="H17" s="80">
        <f t="shared" si="2"/>
        <v>1971.7739299999994</v>
      </c>
      <c r="I17" s="160">
        <v>116.00569362032434</v>
      </c>
      <c r="J17" s="160">
        <v>133.87805399801056</v>
      </c>
      <c r="K17" s="220">
        <v>106.63176587152769</v>
      </c>
      <c r="L17" s="206">
        <v>122.61258355856657</v>
      </c>
    </row>
    <row r="18" spans="1:12" s="5" customFormat="1" ht="27" customHeight="1">
      <c r="A18" s="110">
        <v>14</v>
      </c>
      <c r="B18" s="205" t="s">
        <v>49</v>
      </c>
      <c r="C18" s="80">
        <v>86540.1</v>
      </c>
      <c r="D18" s="80">
        <v>54432.964</v>
      </c>
      <c r="E18" s="80">
        <v>55579.442969999996</v>
      </c>
      <c r="F18" s="79">
        <f t="shared" si="0"/>
        <v>64.223918125816809</v>
      </c>
      <c r="G18" s="79">
        <f t="shared" si="1"/>
        <v>102.10622182911075</v>
      </c>
      <c r="H18" s="80">
        <f t="shared" si="2"/>
        <v>1146.4789699999965</v>
      </c>
      <c r="I18" s="217">
        <v>114.95425690176349</v>
      </c>
      <c r="J18" s="160">
        <v>117.61897912359321</v>
      </c>
      <c r="K18" s="220">
        <v>109.75806536231619</v>
      </c>
      <c r="L18" s="206">
        <v>132.00946710190485</v>
      </c>
    </row>
    <row r="19" spans="1:12" s="5" customFormat="1" ht="27" customHeight="1">
      <c r="A19" s="110">
        <v>15</v>
      </c>
      <c r="B19" s="205" t="s">
        <v>50</v>
      </c>
      <c r="C19" s="80">
        <v>91322</v>
      </c>
      <c r="D19" s="80">
        <v>59909.095999999998</v>
      </c>
      <c r="E19" s="80">
        <v>62534.459749999987</v>
      </c>
      <c r="F19" s="79">
        <f t="shared" si="0"/>
        <v>68.476883719147622</v>
      </c>
      <c r="G19" s="79">
        <f t="shared" si="1"/>
        <v>104.38224564430081</v>
      </c>
      <c r="H19" s="80">
        <f t="shared" si="2"/>
        <v>2625.3637499999895</v>
      </c>
      <c r="I19" s="217">
        <v>109.12738910299859</v>
      </c>
      <c r="J19" s="217">
        <v>98.138762260607464</v>
      </c>
      <c r="K19" s="175">
        <v>146.08606577852495</v>
      </c>
      <c r="L19" s="206">
        <v>121.59269194270226</v>
      </c>
    </row>
    <row r="20" spans="1:12" s="5" customFormat="1" ht="27" customHeight="1">
      <c r="A20" s="110">
        <v>16</v>
      </c>
      <c r="B20" s="205" t="s">
        <v>51</v>
      </c>
      <c r="C20" s="80">
        <v>31057.7</v>
      </c>
      <c r="D20" s="80">
        <v>20266.41</v>
      </c>
      <c r="E20" s="80">
        <v>23868.671479999997</v>
      </c>
      <c r="F20" s="79">
        <f t="shared" si="0"/>
        <v>76.852669321939473</v>
      </c>
      <c r="G20" s="79">
        <f t="shared" si="1"/>
        <v>117.77454161837247</v>
      </c>
      <c r="H20" s="80">
        <f t="shared" si="2"/>
        <v>3602.2614799999974</v>
      </c>
      <c r="I20" s="160">
        <v>127.36858008323331</v>
      </c>
      <c r="J20" s="160">
        <v>124.15732573989118</v>
      </c>
      <c r="K20" s="175">
        <v>123.52540898802008</v>
      </c>
      <c r="L20" s="206">
        <v>125.26969238384906</v>
      </c>
    </row>
    <row r="21" spans="1:12" s="5" customFormat="1" ht="27" customHeight="1">
      <c r="A21" s="110">
        <v>17</v>
      </c>
      <c r="B21" s="205" t="s">
        <v>52</v>
      </c>
      <c r="C21" s="80">
        <v>123000.675</v>
      </c>
      <c r="D21" s="80">
        <v>83681.354000000007</v>
      </c>
      <c r="E21" s="80">
        <v>85105.703270000013</v>
      </c>
      <c r="F21" s="79">
        <f t="shared" si="0"/>
        <v>69.191248966723165</v>
      </c>
      <c r="G21" s="79">
        <f t="shared" si="1"/>
        <v>101.70211068764495</v>
      </c>
      <c r="H21" s="80">
        <f t="shared" si="2"/>
        <v>1424.3492700000061</v>
      </c>
      <c r="I21" s="160">
        <v>117.4409864502512</v>
      </c>
      <c r="J21" s="160">
        <v>129.41639280139211</v>
      </c>
      <c r="K21" s="220">
        <v>103.0243357716695</v>
      </c>
      <c r="L21" s="206">
        <v>131.82912826859956</v>
      </c>
    </row>
    <row r="22" spans="1:12" s="5" customFormat="1" ht="27" customHeight="1">
      <c r="A22" s="110">
        <v>18</v>
      </c>
      <c r="B22" s="205" t="s">
        <v>53</v>
      </c>
      <c r="C22" s="80">
        <v>54188.3</v>
      </c>
      <c r="D22" s="80">
        <v>35453.071000000004</v>
      </c>
      <c r="E22" s="80">
        <v>36128.172670000007</v>
      </c>
      <c r="F22" s="79">
        <f t="shared" si="0"/>
        <v>66.67153734293197</v>
      </c>
      <c r="G22" s="79">
        <f t="shared" si="1"/>
        <v>101.90421210619527</v>
      </c>
      <c r="H22" s="80">
        <f t="shared" si="2"/>
        <v>675.10167000000365</v>
      </c>
      <c r="I22" s="160">
        <v>125.59658920915118</v>
      </c>
      <c r="J22" s="160">
        <v>134.09163670054119</v>
      </c>
      <c r="K22" s="220">
        <v>99.473413866892258</v>
      </c>
      <c r="L22" s="222">
        <v>103.50482749089858</v>
      </c>
    </row>
    <row r="23" spans="1:12" s="5" customFormat="1" ht="27" customHeight="1">
      <c r="A23" s="110">
        <v>19</v>
      </c>
      <c r="B23" s="205" t="s">
        <v>54</v>
      </c>
      <c r="C23" s="80">
        <v>53970.9</v>
      </c>
      <c r="D23" s="80">
        <v>33906.936000000002</v>
      </c>
      <c r="E23" s="80">
        <v>38453.014459999991</v>
      </c>
      <c r="F23" s="79">
        <f t="shared" si="0"/>
        <v>71.247680620482498</v>
      </c>
      <c r="G23" s="79">
        <f t="shared" si="1"/>
        <v>113.40751774209261</v>
      </c>
      <c r="H23" s="80">
        <f t="shared" si="2"/>
        <v>4546.0784599999897</v>
      </c>
      <c r="I23" s="160">
        <v>122.53561026183122</v>
      </c>
      <c r="J23" s="160">
        <v>118.41877989548746</v>
      </c>
      <c r="K23" s="175">
        <v>175.38622816472474</v>
      </c>
      <c r="L23" s="206">
        <v>132.15229119945263</v>
      </c>
    </row>
    <row r="24" spans="1:12" s="5" customFormat="1" ht="27" customHeight="1">
      <c r="A24" s="110">
        <v>20</v>
      </c>
      <c r="B24" s="205" t="s">
        <v>55</v>
      </c>
      <c r="C24" s="80">
        <v>40146.127999999997</v>
      </c>
      <c r="D24" s="80">
        <v>28442.862000000001</v>
      </c>
      <c r="E24" s="80">
        <v>29813.670610000005</v>
      </c>
      <c r="F24" s="79">
        <f t="shared" si="0"/>
        <v>74.262879374070664</v>
      </c>
      <c r="G24" s="79">
        <f t="shared" si="1"/>
        <v>104.81951714282481</v>
      </c>
      <c r="H24" s="80">
        <f t="shared" si="2"/>
        <v>1370.8086100000037</v>
      </c>
      <c r="I24" s="217">
        <v>114.71842724838204</v>
      </c>
      <c r="J24" s="160">
        <v>116.87710436281824</v>
      </c>
      <c r="K24" s="175">
        <v>135.56779734091521</v>
      </c>
      <c r="L24" s="222">
        <v>110.08187057515573</v>
      </c>
    </row>
    <row r="25" spans="1:12" s="5" customFormat="1" ht="27" customHeight="1">
      <c r="A25" s="110">
        <v>21</v>
      </c>
      <c r="B25" s="205" t="s">
        <v>56</v>
      </c>
      <c r="C25" s="80">
        <v>39902.369840000007</v>
      </c>
      <c r="D25" s="80">
        <v>28706.969840000002</v>
      </c>
      <c r="E25" s="80">
        <v>30123.014650000001</v>
      </c>
      <c r="F25" s="79">
        <f t="shared" si="0"/>
        <v>75.491793522006006</v>
      </c>
      <c r="G25" s="79">
        <f t="shared" si="1"/>
        <v>104.93275611425521</v>
      </c>
      <c r="H25" s="80">
        <f t="shared" si="2"/>
        <v>1416.0448099999994</v>
      </c>
      <c r="I25" s="160">
        <v>128.25250945894859</v>
      </c>
      <c r="J25" s="160">
        <v>133.63099871016209</v>
      </c>
      <c r="K25" s="175">
        <v>116.99676654928592</v>
      </c>
      <c r="L25" s="222">
        <v>105.85929667364864</v>
      </c>
    </row>
    <row r="26" spans="1:12" s="5" customFormat="1" ht="27" customHeight="1">
      <c r="A26" s="110">
        <v>22</v>
      </c>
      <c r="B26" s="205" t="s">
        <v>57</v>
      </c>
      <c r="C26" s="80">
        <v>46259.946000000004</v>
      </c>
      <c r="D26" s="80">
        <v>34470.000999999997</v>
      </c>
      <c r="E26" s="80">
        <v>46913.873810000005</v>
      </c>
      <c r="F26" s="79">
        <f t="shared" si="0"/>
        <v>101.41359397609327</v>
      </c>
      <c r="G26" s="79">
        <f t="shared" si="1"/>
        <v>136.10058731939117</v>
      </c>
      <c r="H26" s="80">
        <f t="shared" si="2"/>
        <v>12443.872810000008</v>
      </c>
      <c r="I26" s="160">
        <v>170.94474822298076</v>
      </c>
      <c r="J26" s="160">
        <v>157.24280988113276</v>
      </c>
      <c r="K26" s="175">
        <v>148.0613248523008</v>
      </c>
      <c r="L26" s="206">
        <v>238.5042430438796</v>
      </c>
    </row>
    <row r="27" spans="1:12" s="5" customFormat="1" ht="27" customHeight="1">
      <c r="A27" s="110">
        <v>23</v>
      </c>
      <c r="B27" s="205" t="s">
        <v>58</v>
      </c>
      <c r="C27" s="80">
        <v>118620.39</v>
      </c>
      <c r="D27" s="80">
        <v>76621.61</v>
      </c>
      <c r="E27" s="80">
        <v>84021.843210000006</v>
      </c>
      <c r="F27" s="79">
        <f t="shared" si="0"/>
        <v>70.832546756927712</v>
      </c>
      <c r="G27" s="79">
        <f t="shared" si="1"/>
        <v>109.65815415520505</v>
      </c>
      <c r="H27" s="80">
        <f t="shared" si="2"/>
        <v>7400.2332100000058</v>
      </c>
      <c r="I27" s="217">
        <v>112.41333753994628</v>
      </c>
      <c r="J27" s="217">
        <v>113.84950165096357</v>
      </c>
      <c r="K27" s="220">
        <v>81.530873524466472</v>
      </c>
      <c r="L27" s="206">
        <v>122.42971046315363</v>
      </c>
    </row>
    <row r="28" spans="1:12" s="5" customFormat="1" ht="27" customHeight="1">
      <c r="A28" s="110">
        <v>24</v>
      </c>
      <c r="B28" s="205" t="s">
        <v>59</v>
      </c>
      <c r="C28" s="80">
        <v>33515.949999999997</v>
      </c>
      <c r="D28" s="80">
        <v>22151.865000000002</v>
      </c>
      <c r="E28" s="80">
        <v>24145.088619999999</v>
      </c>
      <c r="F28" s="79">
        <f t="shared" si="0"/>
        <v>72.040591479579135</v>
      </c>
      <c r="G28" s="79">
        <f t="shared" si="1"/>
        <v>108.99799461580322</v>
      </c>
      <c r="H28" s="80">
        <f t="shared" si="2"/>
        <v>1993.223619999997</v>
      </c>
      <c r="I28" s="160">
        <v>132.67261561579195</v>
      </c>
      <c r="J28" s="160">
        <v>149.00063396608289</v>
      </c>
      <c r="K28" s="220">
        <v>97.040512944160213</v>
      </c>
      <c r="L28" s="206">
        <v>130.40205123833007</v>
      </c>
    </row>
    <row r="29" spans="1:12" s="5" customFormat="1" ht="27" customHeight="1">
      <c r="A29" s="110">
        <v>25</v>
      </c>
      <c r="B29" s="214" t="s">
        <v>60</v>
      </c>
      <c r="C29" s="80">
        <v>64233.599999999999</v>
      </c>
      <c r="D29" s="80">
        <v>38450.563999999998</v>
      </c>
      <c r="E29" s="80">
        <v>36446.425299999995</v>
      </c>
      <c r="F29" s="212">
        <f t="shared" si="0"/>
        <v>56.740436936432012</v>
      </c>
      <c r="G29" s="212">
        <f t="shared" si="1"/>
        <v>94.787752138044056</v>
      </c>
      <c r="H29" s="80">
        <f t="shared" si="2"/>
        <v>-2004.1387000000032</v>
      </c>
      <c r="I29" s="160">
        <v>123.32344114693619</v>
      </c>
      <c r="J29" s="160">
        <v>128.63548255158653</v>
      </c>
      <c r="K29" s="220">
        <v>106.37157090456652</v>
      </c>
      <c r="L29" s="222">
        <v>114.61731019656283</v>
      </c>
    </row>
    <row r="30" spans="1:12" s="5" customFormat="1" ht="27" customHeight="1">
      <c r="A30" s="110">
        <v>26</v>
      </c>
      <c r="B30" s="205" t="s">
        <v>61</v>
      </c>
      <c r="C30" s="80">
        <v>203174.78200000001</v>
      </c>
      <c r="D30" s="80">
        <v>139694.86199999999</v>
      </c>
      <c r="E30" s="80">
        <v>168414.31031999996</v>
      </c>
      <c r="F30" s="79">
        <f t="shared" si="0"/>
        <v>82.89134540328925</v>
      </c>
      <c r="G30" s="79">
        <f t="shared" si="1"/>
        <v>120.55870051970842</v>
      </c>
      <c r="H30" s="80">
        <f t="shared" si="2"/>
        <v>28719.448319999967</v>
      </c>
      <c r="I30" s="160">
        <v>153.41899317156927</v>
      </c>
      <c r="J30" s="160">
        <v>157.65328771054817</v>
      </c>
      <c r="K30" s="220">
        <v>107.97154312915289</v>
      </c>
      <c r="L30" s="206">
        <v>129.37862097824882</v>
      </c>
    </row>
    <row r="31" spans="1:12" s="5" customFormat="1" ht="27" customHeight="1">
      <c r="A31" s="110">
        <v>27</v>
      </c>
      <c r="B31" s="205" t="s">
        <v>62</v>
      </c>
      <c r="C31" s="80">
        <v>64460.49</v>
      </c>
      <c r="D31" s="80">
        <v>38205.360000000001</v>
      </c>
      <c r="E31" s="80">
        <v>38824.007699999995</v>
      </c>
      <c r="F31" s="212">
        <f t="shared" si="0"/>
        <v>60.229153858433271</v>
      </c>
      <c r="G31" s="79">
        <f t="shared" si="1"/>
        <v>101.61926939047294</v>
      </c>
      <c r="H31" s="80">
        <f t="shared" si="2"/>
        <v>618.64769999999407</v>
      </c>
      <c r="I31" s="160">
        <v>118.65830461526248</v>
      </c>
      <c r="J31" s="160">
        <v>116.77174079909183</v>
      </c>
      <c r="K31" s="175">
        <v>179.35373002521641</v>
      </c>
      <c r="L31" s="206">
        <v>120.5203616281008</v>
      </c>
    </row>
    <row r="32" spans="1:12" s="5" customFormat="1" ht="27" customHeight="1">
      <c r="A32" s="110">
        <v>28</v>
      </c>
      <c r="B32" s="205" t="s">
        <v>63</v>
      </c>
      <c r="C32" s="80">
        <v>135260.427</v>
      </c>
      <c r="D32" s="80">
        <v>86513.184999999998</v>
      </c>
      <c r="E32" s="80">
        <v>89257.037569999986</v>
      </c>
      <c r="F32" s="79">
        <f t="shared" si="0"/>
        <v>65.98902543017995</v>
      </c>
      <c r="G32" s="79">
        <f t="shared" si="1"/>
        <v>103.17160045604608</v>
      </c>
      <c r="H32" s="80">
        <f t="shared" si="2"/>
        <v>2743.8525699999882</v>
      </c>
      <c r="I32" s="160">
        <v>115.38847132659917</v>
      </c>
      <c r="J32" s="160">
        <v>117.86012907450444</v>
      </c>
      <c r="K32" s="220">
        <v>104.19082643868319</v>
      </c>
      <c r="L32" s="222">
        <v>114.97359652990664</v>
      </c>
    </row>
    <row r="33" spans="1:12" s="5" customFormat="1" ht="27" customHeight="1">
      <c r="A33" s="110">
        <v>29</v>
      </c>
      <c r="B33" s="205" t="s">
        <v>64</v>
      </c>
      <c r="C33" s="80">
        <v>73175.16601999999</v>
      </c>
      <c r="D33" s="80">
        <v>49089.064200000001</v>
      </c>
      <c r="E33" s="80">
        <v>51099.164109999991</v>
      </c>
      <c r="F33" s="79">
        <f t="shared" si="0"/>
        <v>69.831292348600542</v>
      </c>
      <c r="G33" s="79">
        <f t="shared" si="1"/>
        <v>104.09480185201818</v>
      </c>
      <c r="H33" s="80">
        <f t="shared" si="2"/>
        <v>2010.0999099999899</v>
      </c>
      <c r="I33" s="160">
        <v>138.23902325212759</v>
      </c>
      <c r="J33" s="160">
        <v>144.65497773425719</v>
      </c>
      <c r="K33" s="175">
        <v>200.80736179375006</v>
      </c>
      <c r="L33" s="206">
        <v>126.34069180553777</v>
      </c>
    </row>
    <row r="34" spans="1:12" s="5" customFormat="1" ht="27" customHeight="1">
      <c r="A34" s="110">
        <v>30</v>
      </c>
      <c r="B34" s="205" t="s">
        <v>65</v>
      </c>
      <c r="C34" s="80">
        <v>63225.4</v>
      </c>
      <c r="D34" s="80">
        <v>38243.114000000001</v>
      </c>
      <c r="E34" s="80">
        <v>38821.456299999998</v>
      </c>
      <c r="F34" s="212">
        <f t="shared" si="0"/>
        <v>61.401677648539973</v>
      </c>
      <c r="G34" s="79">
        <f t="shared" si="1"/>
        <v>101.51227826269587</v>
      </c>
      <c r="H34" s="80">
        <f t="shared" si="2"/>
        <v>578.34229999999661</v>
      </c>
      <c r="I34" s="160">
        <v>127.37051783609274</v>
      </c>
      <c r="J34" s="160">
        <v>138.2949834952789</v>
      </c>
      <c r="K34" s="175">
        <v>116.56522450735154</v>
      </c>
      <c r="L34" s="206">
        <v>130.72226565878233</v>
      </c>
    </row>
    <row r="35" spans="1:12" s="5" customFormat="1" ht="27" customHeight="1">
      <c r="A35" s="110">
        <v>31</v>
      </c>
      <c r="B35" s="205" t="s">
        <v>66</v>
      </c>
      <c r="C35" s="80">
        <v>110807.8</v>
      </c>
      <c r="D35" s="80">
        <v>76874.454639999996</v>
      </c>
      <c r="E35" s="80">
        <v>78060.721789999996</v>
      </c>
      <c r="F35" s="79">
        <f t="shared" si="0"/>
        <v>70.446955710699072</v>
      </c>
      <c r="G35" s="79">
        <f t="shared" si="1"/>
        <v>101.54312268692539</v>
      </c>
      <c r="H35" s="80">
        <f t="shared" si="2"/>
        <v>1186.2671499999997</v>
      </c>
      <c r="I35" s="160">
        <v>134.15508344786289</v>
      </c>
      <c r="J35" s="160">
        <v>167.05092094613718</v>
      </c>
      <c r="K35" s="175">
        <v>137.76546348207106</v>
      </c>
      <c r="L35" s="206">
        <v>126.30124499182457</v>
      </c>
    </row>
    <row r="36" spans="1:12" s="5" customFormat="1" ht="27" customHeight="1">
      <c r="A36" s="110">
        <v>32</v>
      </c>
      <c r="B36" s="205" t="s">
        <v>67</v>
      </c>
      <c r="C36" s="80">
        <v>32507</v>
      </c>
      <c r="D36" s="80">
        <v>20889.46</v>
      </c>
      <c r="E36" s="80">
        <v>22443.589270000008</v>
      </c>
      <c r="F36" s="79">
        <f t="shared" si="0"/>
        <v>69.042327098778742</v>
      </c>
      <c r="G36" s="79">
        <f t="shared" si="1"/>
        <v>107.43977714119947</v>
      </c>
      <c r="H36" s="80">
        <f t="shared" si="2"/>
        <v>1554.1292700000085</v>
      </c>
      <c r="I36" s="160">
        <v>126.58442229536151</v>
      </c>
      <c r="J36" s="160">
        <v>132.12211013426327</v>
      </c>
      <c r="K36" s="175">
        <v>119.76585036099556</v>
      </c>
      <c r="L36" s="206">
        <v>117.3854294701198</v>
      </c>
    </row>
    <row r="37" spans="1:12" s="5" customFormat="1" ht="27" customHeight="1">
      <c r="A37" s="110">
        <v>33</v>
      </c>
      <c r="B37" s="205" t="s">
        <v>68</v>
      </c>
      <c r="C37" s="80">
        <v>46924.15</v>
      </c>
      <c r="D37" s="80">
        <v>32012.996999999999</v>
      </c>
      <c r="E37" s="80">
        <v>37205.995989999989</v>
      </c>
      <c r="F37" s="79">
        <f t="shared" ref="F37:F68" si="3">E37/C37*100</f>
        <v>79.289653600544682</v>
      </c>
      <c r="G37" s="79">
        <f t="shared" si="1"/>
        <v>116.22153336658853</v>
      </c>
      <c r="H37" s="80">
        <f t="shared" si="2"/>
        <v>5192.9989899999891</v>
      </c>
      <c r="I37" s="160">
        <v>131.02293814639049</v>
      </c>
      <c r="J37" s="160">
        <v>135.32461782322736</v>
      </c>
      <c r="K37" s="175">
        <v>113.3816434917309</v>
      </c>
      <c r="L37" s="206">
        <v>123.43666662239715</v>
      </c>
    </row>
    <row r="38" spans="1:12" s="5" customFormat="1" ht="27" customHeight="1">
      <c r="A38" s="110">
        <v>34</v>
      </c>
      <c r="B38" s="205" t="s">
        <v>69</v>
      </c>
      <c r="C38" s="80">
        <v>173264.40599999999</v>
      </c>
      <c r="D38" s="80">
        <v>118545.258</v>
      </c>
      <c r="E38" s="80">
        <v>120433.82434000002</v>
      </c>
      <c r="F38" s="79">
        <f t="shared" si="3"/>
        <v>69.508693170367621</v>
      </c>
      <c r="G38" s="79">
        <f t="shared" si="1"/>
        <v>101.59311841895861</v>
      </c>
      <c r="H38" s="80">
        <f t="shared" si="2"/>
        <v>1888.5663400000194</v>
      </c>
      <c r="I38" s="160">
        <v>131.76705891732851</v>
      </c>
      <c r="J38" s="160">
        <v>132.7987570482928</v>
      </c>
      <c r="K38" s="175">
        <v>136.44910941234329</v>
      </c>
      <c r="L38" s="206">
        <v>122.34224979963528</v>
      </c>
    </row>
    <row r="39" spans="1:12" s="5" customFormat="1" ht="27" customHeight="1">
      <c r="A39" s="110">
        <v>35</v>
      </c>
      <c r="B39" s="214" t="s">
        <v>70</v>
      </c>
      <c r="C39" s="80">
        <v>58091.3</v>
      </c>
      <c r="D39" s="80">
        <v>38893.760000000002</v>
      </c>
      <c r="E39" s="80">
        <v>34142.987770000014</v>
      </c>
      <c r="F39" s="212">
        <f t="shared" si="3"/>
        <v>58.774700807177695</v>
      </c>
      <c r="G39" s="212">
        <f t="shared" si="1"/>
        <v>87.785258535045244</v>
      </c>
      <c r="H39" s="80">
        <f t="shared" si="2"/>
        <v>-4750.7722299999878</v>
      </c>
      <c r="I39" s="217">
        <v>100.85550519227104</v>
      </c>
      <c r="J39" s="217">
        <v>93.793215934846799</v>
      </c>
      <c r="K39" s="175">
        <v>151.50846881147265</v>
      </c>
      <c r="L39" s="222">
        <v>108.88356913123197</v>
      </c>
    </row>
    <row r="40" spans="1:12" s="5" customFormat="1" ht="27" customHeight="1">
      <c r="A40" s="110">
        <v>36</v>
      </c>
      <c r="B40" s="205" t="s">
        <v>71</v>
      </c>
      <c r="C40" s="80">
        <v>29616.62585</v>
      </c>
      <c r="D40" s="80">
        <v>22251.92885</v>
      </c>
      <c r="E40" s="80">
        <v>24045.295579999991</v>
      </c>
      <c r="F40" s="79">
        <f t="shared" si="3"/>
        <v>81.188504395412039</v>
      </c>
      <c r="G40" s="79">
        <f t="shared" si="1"/>
        <v>108.05937652456583</v>
      </c>
      <c r="H40" s="80">
        <f t="shared" si="2"/>
        <v>1793.3667299999906</v>
      </c>
      <c r="I40" s="160">
        <v>218.66181400761531</v>
      </c>
      <c r="J40" s="160">
        <v>295.4306615957546</v>
      </c>
      <c r="K40" s="220">
        <v>90.648651475811334</v>
      </c>
      <c r="L40" s="222">
        <v>109.00871240539406</v>
      </c>
    </row>
    <row r="41" spans="1:12" s="5" customFormat="1" ht="27" customHeight="1">
      <c r="A41" s="110">
        <v>37</v>
      </c>
      <c r="B41" s="205" t="s">
        <v>72</v>
      </c>
      <c r="C41" s="80">
        <v>192262.361</v>
      </c>
      <c r="D41" s="80">
        <v>127065.818</v>
      </c>
      <c r="E41" s="80">
        <v>134667.30663000004</v>
      </c>
      <c r="F41" s="79">
        <f t="shared" si="3"/>
        <v>70.043510299969753</v>
      </c>
      <c r="G41" s="79">
        <f t="shared" si="1"/>
        <v>105.98232376704178</v>
      </c>
      <c r="H41" s="80">
        <f t="shared" si="2"/>
        <v>7601.4886300000362</v>
      </c>
      <c r="I41" s="160">
        <v>116.78771803609193</v>
      </c>
      <c r="J41" s="160">
        <v>118.73288799628673</v>
      </c>
      <c r="K41" s="220">
        <v>104.06389363768483</v>
      </c>
      <c r="L41" s="206">
        <v>144.53588073680251</v>
      </c>
    </row>
    <row r="42" spans="1:12" s="5" customFormat="1" ht="27" customHeight="1">
      <c r="A42" s="110">
        <v>38</v>
      </c>
      <c r="B42" s="205" t="s">
        <v>73</v>
      </c>
      <c r="C42" s="80">
        <v>244829.4</v>
      </c>
      <c r="D42" s="80">
        <v>152005.70000000001</v>
      </c>
      <c r="E42" s="80">
        <v>155303.72639999999</v>
      </c>
      <c r="F42" s="79">
        <f t="shared" si="3"/>
        <v>63.433446473340204</v>
      </c>
      <c r="G42" s="79">
        <f t="shared" si="1"/>
        <v>102.1696728477945</v>
      </c>
      <c r="H42" s="80">
        <f t="shared" si="2"/>
        <v>3298.0263999999734</v>
      </c>
      <c r="I42" s="160">
        <v>116.6513236782218</v>
      </c>
      <c r="J42" s="160">
        <v>118.08729554763376</v>
      </c>
      <c r="K42" s="175">
        <v>112.38170618800407</v>
      </c>
      <c r="L42" s="206">
        <v>115.75134904332327</v>
      </c>
    </row>
    <row r="43" spans="1:12" s="5" customFormat="1" ht="27" customHeight="1">
      <c r="A43" s="110">
        <v>39</v>
      </c>
      <c r="B43" s="205" t="s">
        <v>74</v>
      </c>
      <c r="C43" s="80">
        <v>131070</v>
      </c>
      <c r="D43" s="80">
        <v>83734.236000000004</v>
      </c>
      <c r="E43" s="80">
        <v>84217.627059999999</v>
      </c>
      <c r="F43" s="79">
        <f t="shared" si="3"/>
        <v>64.253930769817657</v>
      </c>
      <c r="G43" s="79">
        <f t="shared" si="1"/>
        <v>100.57729201709083</v>
      </c>
      <c r="H43" s="80">
        <f t="shared" si="2"/>
        <v>483.39105999999447</v>
      </c>
      <c r="I43" s="160">
        <v>116.09168556926046</v>
      </c>
      <c r="J43" s="160">
        <v>121.40559561553492</v>
      </c>
      <c r="K43" s="220">
        <v>101.18078218011826</v>
      </c>
      <c r="L43" s="222">
        <v>113.93620563778812</v>
      </c>
    </row>
    <row r="44" spans="1:12" s="5" customFormat="1" ht="27" customHeight="1">
      <c r="A44" s="110">
        <v>40</v>
      </c>
      <c r="B44" s="205" t="s">
        <v>75</v>
      </c>
      <c r="C44" s="80">
        <v>33209.599999999999</v>
      </c>
      <c r="D44" s="80">
        <v>20295.099999999999</v>
      </c>
      <c r="E44" s="80">
        <v>21407.728420000007</v>
      </c>
      <c r="F44" s="79">
        <f t="shared" si="3"/>
        <v>64.462469948448671</v>
      </c>
      <c r="G44" s="79">
        <f t="shared" si="1"/>
        <v>105.48225147942118</v>
      </c>
      <c r="H44" s="80">
        <f t="shared" si="2"/>
        <v>1112.6284200000082</v>
      </c>
      <c r="I44" s="217">
        <v>113.11419256323376</v>
      </c>
      <c r="J44" s="160">
        <v>115.67325366600394</v>
      </c>
      <c r="K44" s="220">
        <v>104.36239741996303</v>
      </c>
      <c r="L44" s="222">
        <v>111.09603452803867</v>
      </c>
    </row>
    <row r="45" spans="1:12" s="5" customFormat="1" ht="27" customHeight="1">
      <c r="A45" s="110">
        <v>41</v>
      </c>
      <c r="B45" s="205" t="s">
        <v>76</v>
      </c>
      <c r="C45" s="80">
        <v>196214.57</v>
      </c>
      <c r="D45" s="80">
        <v>125765.43700000001</v>
      </c>
      <c r="E45" s="80">
        <v>134555.06467000002</v>
      </c>
      <c r="F45" s="79">
        <f t="shared" si="3"/>
        <v>68.575470552467138</v>
      </c>
      <c r="G45" s="79">
        <f t="shared" si="1"/>
        <v>106.9889056005109</v>
      </c>
      <c r="H45" s="80">
        <f t="shared" si="2"/>
        <v>8789.6276700000162</v>
      </c>
      <c r="I45" s="217">
        <v>114.29168324176271</v>
      </c>
      <c r="J45" s="160">
        <v>116.93409906676496</v>
      </c>
      <c r="K45" s="220">
        <v>106.07861051363268</v>
      </c>
      <c r="L45" s="206">
        <v>122.52603398734196</v>
      </c>
    </row>
    <row r="46" spans="1:12" s="5" customFormat="1" ht="27" customHeight="1">
      <c r="A46" s="110">
        <v>42</v>
      </c>
      <c r="B46" s="205" t="s">
        <v>77</v>
      </c>
      <c r="C46" s="80">
        <v>45225.3</v>
      </c>
      <c r="D46" s="80">
        <v>30143.423999999999</v>
      </c>
      <c r="E46" s="80">
        <v>32136.162270000001</v>
      </c>
      <c r="F46" s="79">
        <f t="shared" si="3"/>
        <v>71.057930560991295</v>
      </c>
      <c r="G46" s="79">
        <f t="shared" si="1"/>
        <v>106.6108557209692</v>
      </c>
      <c r="H46" s="80">
        <f t="shared" si="2"/>
        <v>1992.7382700000016</v>
      </c>
      <c r="I46" s="217">
        <v>113.28019588046037</v>
      </c>
      <c r="J46" s="160">
        <v>118.24816193481722</v>
      </c>
      <c r="K46" s="175">
        <v>111.00378939740796</v>
      </c>
      <c r="L46" s="206">
        <v>130.52979052474501</v>
      </c>
    </row>
    <row r="47" spans="1:12" s="5" customFormat="1" ht="27" customHeight="1">
      <c r="A47" s="110">
        <v>43</v>
      </c>
      <c r="B47" s="205" t="s">
        <v>78</v>
      </c>
      <c r="C47" s="80">
        <v>36229.68</v>
      </c>
      <c r="D47" s="80">
        <v>23781.18</v>
      </c>
      <c r="E47" s="80">
        <v>24733.998250000001</v>
      </c>
      <c r="F47" s="79">
        <f t="shared" si="3"/>
        <v>68.269988169920353</v>
      </c>
      <c r="G47" s="79">
        <f t="shared" si="1"/>
        <v>104.00660627437325</v>
      </c>
      <c r="H47" s="80">
        <f t="shared" si="2"/>
        <v>952.81825000000026</v>
      </c>
      <c r="I47" s="160">
        <v>126.28283217321999</v>
      </c>
      <c r="J47" s="160">
        <v>130.13856446718654</v>
      </c>
      <c r="K47" s="175">
        <v>119.86098871661896</v>
      </c>
      <c r="L47" s="206">
        <v>120.24282313378465</v>
      </c>
    </row>
    <row r="48" spans="1:12" s="5" customFormat="1" ht="27" customHeight="1">
      <c r="A48" s="110">
        <v>44</v>
      </c>
      <c r="B48" s="214" t="s">
        <v>79</v>
      </c>
      <c r="C48" s="82">
        <v>33006.9</v>
      </c>
      <c r="D48" s="82">
        <v>22211.192999999999</v>
      </c>
      <c r="E48" s="82">
        <v>21396.334159999999</v>
      </c>
      <c r="F48" s="79">
        <f t="shared" si="3"/>
        <v>64.823822170515854</v>
      </c>
      <c r="G48" s="212">
        <f t="shared" si="1"/>
        <v>96.331314396304606</v>
      </c>
      <c r="H48" s="80">
        <f t="shared" si="2"/>
        <v>-814.85884000000078</v>
      </c>
      <c r="I48" s="160">
        <v>120.04505082059936</v>
      </c>
      <c r="J48" s="160">
        <v>130.20174868066107</v>
      </c>
      <c r="K48" s="175">
        <v>111.89847171512426</v>
      </c>
      <c r="L48" s="222">
        <v>108.70668279150675</v>
      </c>
    </row>
    <row r="49" spans="1:12" s="5" customFormat="1" ht="27" customHeight="1">
      <c r="A49" s="110">
        <v>45</v>
      </c>
      <c r="B49" s="214" t="s">
        <v>80</v>
      </c>
      <c r="C49" s="82">
        <v>57383.256000000001</v>
      </c>
      <c r="D49" s="82">
        <v>37796.786999999997</v>
      </c>
      <c r="E49" s="82">
        <v>35750.356350000016</v>
      </c>
      <c r="F49" s="212">
        <f t="shared" si="3"/>
        <v>62.30102444866499</v>
      </c>
      <c r="G49" s="212">
        <f t="shared" si="1"/>
        <v>94.585702086264689</v>
      </c>
      <c r="H49" s="80">
        <f t="shared" si="2"/>
        <v>-2046.4306499999802</v>
      </c>
      <c r="I49" s="217">
        <v>107.82776473861429</v>
      </c>
      <c r="J49" s="217">
        <v>103.87246881946422</v>
      </c>
      <c r="K49" s="220">
        <v>98.913933534295325</v>
      </c>
      <c r="L49" s="206">
        <v>126.38116273903283</v>
      </c>
    </row>
    <row r="50" spans="1:12" s="5" customFormat="1" ht="27" customHeight="1">
      <c r="A50" s="110">
        <v>46</v>
      </c>
      <c r="B50" s="205" t="s">
        <v>81</v>
      </c>
      <c r="C50" s="82">
        <v>458346.19500000001</v>
      </c>
      <c r="D50" s="82">
        <v>292060.65999999997</v>
      </c>
      <c r="E50" s="82">
        <v>307268.00693999993</v>
      </c>
      <c r="F50" s="79">
        <f t="shared" si="3"/>
        <v>67.038411203566312</v>
      </c>
      <c r="G50" s="79">
        <f t="shared" si="1"/>
        <v>105.20691384454173</v>
      </c>
      <c r="H50" s="80">
        <f t="shared" si="2"/>
        <v>15207.346939999959</v>
      </c>
      <c r="I50" s="160">
        <v>123.02956073385864</v>
      </c>
      <c r="J50" s="160">
        <v>121.57257842840099</v>
      </c>
      <c r="K50" s="175">
        <v>115.28709578489926</v>
      </c>
      <c r="L50" s="206">
        <v>134.14431573594237</v>
      </c>
    </row>
    <row r="51" spans="1:12" s="5" customFormat="1" ht="27" customHeight="1">
      <c r="A51" s="110">
        <v>47</v>
      </c>
      <c r="B51" s="205" t="s">
        <v>82</v>
      </c>
      <c r="C51" s="82">
        <v>97227.797999999995</v>
      </c>
      <c r="D51" s="82">
        <v>62625.065000000002</v>
      </c>
      <c r="E51" s="82">
        <v>66485.064210000011</v>
      </c>
      <c r="F51" s="79">
        <f t="shared" si="3"/>
        <v>68.380715780480813</v>
      </c>
      <c r="G51" s="79">
        <f t="shared" si="1"/>
        <v>106.16366499579684</v>
      </c>
      <c r="H51" s="80">
        <f t="shared" si="2"/>
        <v>3859.999210000009</v>
      </c>
      <c r="I51" s="160">
        <v>115.48113676945306</v>
      </c>
      <c r="J51" s="217">
        <v>112.77065118478311</v>
      </c>
      <c r="K51" s="175">
        <v>125.62258735973731</v>
      </c>
      <c r="L51" s="206">
        <v>117.6390660714779</v>
      </c>
    </row>
    <row r="52" spans="1:12" s="5" customFormat="1" ht="27" customHeight="1">
      <c r="A52" s="110">
        <v>48</v>
      </c>
      <c r="B52" s="205" t="s">
        <v>83</v>
      </c>
      <c r="C52" s="82">
        <v>147758</v>
      </c>
      <c r="D52" s="82">
        <v>91128.543999999994</v>
      </c>
      <c r="E52" s="82">
        <v>92098.299199999994</v>
      </c>
      <c r="F52" s="212">
        <f t="shared" si="3"/>
        <v>62.330499329985514</v>
      </c>
      <c r="G52" s="79">
        <f t="shared" si="1"/>
        <v>101.06416185031992</v>
      </c>
      <c r="H52" s="80">
        <f t="shared" si="2"/>
        <v>969.7551999999996</v>
      </c>
      <c r="I52" s="217">
        <v>111.83910072348404</v>
      </c>
      <c r="J52" s="160">
        <v>115.18795377309512</v>
      </c>
      <c r="K52" s="220">
        <v>104.45298445120548</v>
      </c>
      <c r="L52" s="206">
        <v>122.72295020657387</v>
      </c>
    </row>
    <row r="53" spans="1:12" s="5" customFormat="1" ht="27" customHeight="1">
      <c r="A53" s="110">
        <v>49</v>
      </c>
      <c r="B53" s="214" t="s">
        <v>84</v>
      </c>
      <c r="C53" s="82">
        <v>23050</v>
      </c>
      <c r="D53" s="82">
        <v>14756.197</v>
      </c>
      <c r="E53" s="82">
        <v>14500.496009999997</v>
      </c>
      <c r="F53" s="212">
        <f t="shared" si="3"/>
        <v>62.908876399132311</v>
      </c>
      <c r="G53" s="212">
        <f t="shared" si="1"/>
        <v>98.267161993025681</v>
      </c>
      <c r="H53" s="80">
        <f t="shared" si="2"/>
        <v>-255.700990000003</v>
      </c>
      <c r="I53" s="217">
        <v>109.25142833223782</v>
      </c>
      <c r="J53" s="160">
        <v>121.01364994556623</v>
      </c>
      <c r="K53" s="220">
        <v>104.70948276500684</v>
      </c>
      <c r="L53" s="222">
        <v>85.286624701494191</v>
      </c>
    </row>
    <row r="54" spans="1:12" s="5" customFormat="1" ht="27" customHeight="1">
      <c r="A54" s="110">
        <v>50</v>
      </c>
      <c r="B54" s="205" t="s">
        <v>85</v>
      </c>
      <c r="C54" s="80">
        <v>231123.4</v>
      </c>
      <c r="D54" s="80">
        <v>147670.79999999999</v>
      </c>
      <c r="E54" s="80">
        <v>150810.21242999996</v>
      </c>
      <c r="F54" s="79">
        <f t="shared" si="3"/>
        <v>65.25094924616026</v>
      </c>
      <c r="G54" s="79">
        <f t="shared" si="1"/>
        <v>102.12595342477996</v>
      </c>
      <c r="H54" s="80">
        <f t="shared" si="2"/>
        <v>3139.4124299999676</v>
      </c>
      <c r="I54" s="160">
        <v>118.62263371052254</v>
      </c>
      <c r="J54" s="160">
        <v>124.1697839327242</v>
      </c>
      <c r="K54" s="220">
        <v>101.22529626989648</v>
      </c>
      <c r="L54" s="222">
        <v>114.03520321366616</v>
      </c>
    </row>
    <row r="55" spans="1:12" s="5" customFormat="1" ht="27" customHeight="1">
      <c r="A55" s="110">
        <v>51</v>
      </c>
      <c r="B55" s="205" t="s">
        <v>86</v>
      </c>
      <c r="C55" s="80">
        <v>126758.8</v>
      </c>
      <c r="D55" s="80">
        <v>89099.928</v>
      </c>
      <c r="E55" s="80">
        <v>92669.176559999993</v>
      </c>
      <c r="F55" s="79">
        <f t="shared" si="3"/>
        <v>73.106700726103426</v>
      </c>
      <c r="G55" s="79">
        <f t="shared" si="1"/>
        <v>104.0058938768166</v>
      </c>
      <c r="H55" s="80">
        <f t="shared" si="2"/>
        <v>3569.2485599999927</v>
      </c>
      <c r="I55" s="160">
        <v>130.88948650608799</v>
      </c>
      <c r="J55" s="160">
        <v>135.06949264886865</v>
      </c>
      <c r="K55" s="220">
        <v>109.41451422963804</v>
      </c>
      <c r="L55" s="206">
        <v>144.00975243778655</v>
      </c>
    </row>
    <row r="56" spans="1:12" s="5" customFormat="1" ht="27" customHeight="1">
      <c r="A56" s="110">
        <v>52</v>
      </c>
      <c r="B56" s="214" t="s">
        <v>87</v>
      </c>
      <c r="C56" s="80">
        <v>42632.6</v>
      </c>
      <c r="D56" s="80">
        <v>28057.812000000002</v>
      </c>
      <c r="E56" s="80">
        <v>21218.317320000006</v>
      </c>
      <c r="F56" s="212">
        <f t="shared" si="3"/>
        <v>49.770169588530855</v>
      </c>
      <c r="G56" s="212">
        <f t="shared" si="1"/>
        <v>75.623563662056057</v>
      </c>
      <c r="H56" s="80">
        <f t="shared" si="2"/>
        <v>-6839.4946799999962</v>
      </c>
      <c r="I56" s="160">
        <v>120.55605931085719</v>
      </c>
      <c r="J56" s="160">
        <v>123.30883528571273</v>
      </c>
      <c r="K56" s="220">
        <v>96.512474495419895</v>
      </c>
      <c r="L56" s="206">
        <v>138.18771342051866</v>
      </c>
    </row>
    <row r="57" spans="1:12" s="5" customFormat="1" ht="27" customHeight="1">
      <c r="A57" s="110">
        <v>53</v>
      </c>
      <c r="B57" s="205" t="s">
        <v>88</v>
      </c>
      <c r="C57" s="82">
        <v>38277.981</v>
      </c>
      <c r="D57" s="82">
        <v>27515.832999999999</v>
      </c>
      <c r="E57" s="80">
        <v>29635.170130000002</v>
      </c>
      <c r="F57" s="79">
        <f t="shared" si="3"/>
        <v>77.420933277541465</v>
      </c>
      <c r="G57" s="79">
        <f t="shared" si="1"/>
        <v>107.70224593963775</v>
      </c>
      <c r="H57" s="80">
        <f t="shared" si="2"/>
        <v>2119.3371300000035</v>
      </c>
      <c r="I57" s="160">
        <v>126.94440881004296</v>
      </c>
      <c r="J57" s="160">
        <v>129.83858319755001</v>
      </c>
      <c r="K57" s="220">
        <v>101.16729066569702</v>
      </c>
      <c r="L57" s="206">
        <v>139.41467369632514</v>
      </c>
    </row>
    <row r="58" spans="1:12" s="5" customFormat="1" ht="27" customHeight="1">
      <c r="A58" s="110">
        <v>54</v>
      </c>
      <c r="B58" s="205" t="s">
        <v>89</v>
      </c>
      <c r="C58" s="82">
        <v>50300</v>
      </c>
      <c r="D58" s="82">
        <v>33699.858039999999</v>
      </c>
      <c r="E58" s="80">
        <v>34695.234590000015</v>
      </c>
      <c r="F58" s="79">
        <f t="shared" si="3"/>
        <v>68.976609522862859</v>
      </c>
      <c r="G58" s="79">
        <f t="shared" si="1"/>
        <v>102.95365205639311</v>
      </c>
      <c r="H58" s="80">
        <f t="shared" si="2"/>
        <v>995.37655000001541</v>
      </c>
      <c r="I58" s="160">
        <v>125.18354435921265</v>
      </c>
      <c r="J58" s="160">
        <v>123.44789480120801</v>
      </c>
      <c r="K58" s="175">
        <v>125.4917442862054</v>
      </c>
      <c r="L58" s="206">
        <v>118.86873845575434</v>
      </c>
    </row>
    <row r="59" spans="1:12" s="5" customFormat="1" ht="27" customHeight="1">
      <c r="A59" s="110">
        <v>55</v>
      </c>
      <c r="B59" s="205" t="s">
        <v>90</v>
      </c>
      <c r="C59" s="82">
        <v>39884.673999999999</v>
      </c>
      <c r="D59" s="82">
        <v>28489.672999999999</v>
      </c>
      <c r="E59" s="80">
        <v>30846.151909999997</v>
      </c>
      <c r="F59" s="79">
        <f t="shared" si="3"/>
        <v>77.338357861468282</v>
      </c>
      <c r="G59" s="79">
        <f t="shared" si="1"/>
        <v>108.27134418145128</v>
      </c>
      <c r="H59" s="80">
        <f t="shared" si="2"/>
        <v>2356.478909999998</v>
      </c>
      <c r="I59" s="160">
        <v>150.06343394459836</v>
      </c>
      <c r="J59" s="160">
        <v>180.53720651312673</v>
      </c>
      <c r="K59" s="220">
        <v>76.577065690806137</v>
      </c>
      <c r="L59" s="206">
        <v>139.528151734067</v>
      </c>
    </row>
    <row r="60" spans="1:12" s="5" customFormat="1" ht="27" customHeight="1">
      <c r="A60" s="110">
        <v>56</v>
      </c>
      <c r="B60" s="214" t="s">
        <v>91</v>
      </c>
      <c r="C60" s="82">
        <v>8851000</v>
      </c>
      <c r="D60" s="82">
        <v>5801256.5999999996</v>
      </c>
      <c r="E60" s="80">
        <v>5719871.5357900001</v>
      </c>
      <c r="F60" s="79">
        <f t="shared" si="3"/>
        <v>64.62401464004067</v>
      </c>
      <c r="G60" s="212">
        <f t="shared" si="1"/>
        <v>98.597113180444396</v>
      </c>
      <c r="H60" s="80">
        <f t="shared" si="2"/>
        <v>-81385.064209999517</v>
      </c>
      <c r="I60" s="160">
        <v>121.58441763144063</v>
      </c>
      <c r="J60" s="160">
        <v>121.33649599980505</v>
      </c>
      <c r="K60" s="175">
        <v>113.29158671805828</v>
      </c>
      <c r="L60" s="206">
        <v>129.13913750523184</v>
      </c>
    </row>
    <row r="61" spans="1:12" s="5" customFormat="1" ht="27" customHeight="1">
      <c r="A61" s="110">
        <v>57</v>
      </c>
      <c r="B61" s="205" t="s">
        <v>92</v>
      </c>
      <c r="C61" s="82">
        <v>130118.7</v>
      </c>
      <c r="D61" s="82">
        <v>86604.2</v>
      </c>
      <c r="E61" s="80">
        <v>98754.64049999998</v>
      </c>
      <c r="F61" s="79">
        <f t="shared" si="3"/>
        <v>75.895809364833795</v>
      </c>
      <c r="G61" s="79">
        <f t="shared" si="1"/>
        <v>114.02985132360783</v>
      </c>
      <c r="H61" s="80">
        <f t="shared" si="2"/>
        <v>12150.440499999982</v>
      </c>
      <c r="I61" s="160">
        <v>121.56776393593225</v>
      </c>
      <c r="J61" s="160">
        <v>125.07923052222958</v>
      </c>
      <c r="K61" s="220">
        <v>100.76895476907792</v>
      </c>
      <c r="L61" s="206">
        <v>117.23448130157546</v>
      </c>
    </row>
    <row r="62" spans="1:12" s="5" customFormat="1" ht="27" customHeight="1">
      <c r="A62" s="110">
        <v>58</v>
      </c>
      <c r="B62" s="214" t="s">
        <v>93</v>
      </c>
      <c r="C62" s="82">
        <v>81932.899999999994</v>
      </c>
      <c r="D62" s="82">
        <v>61383.85</v>
      </c>
      <c r="E62" s="80">
        <v>47925.823280000004</v>
      </c>
      <c r="F62" s="212">
        <f t="shared" si="3"/>
        <v>58.493991156177806</v>
      </c>
      <c r="G62" s="212">
        <f t="shared" si="1"/>
        <v>78.075622952942851</v>
      </c>
      <c r="H62" s="80">
        <f t="shared" si="2"/>
        <v>-13458.026719999994</v>
      </c>
      <c r="I62" s="217">
        <v>108.31615549135738</v>
      </c>
      <c r="J62" s="217">
        <v>108.82530059934463</v>
      </c>
      <c r="K62" s="220">
        <v>103.26591388285466</v>
      </c>
      <c r="L62" s="222">
        <v>111.88333527224243</v>
      </c>
    </row>
    <row r="63" spans="1:12" s="5" customFormat="1" ht="27" customHeight="1">
      <c r="A63" s="110">
        <v>59</v>
      </c>
      <c r="B63" s="205" t="s">
        <v>94</v>
      </c>
      <c r="C63" s="82">
        <v>116521.8</v>
      </c>
      <c r="D63" s="82">
        <v>76608.880999999994</v>
      </c>
      <c r="E63" s="80">
        <v>80649.780100000004</v>
      </c>
      <c r="F63" s="79">
        <f t="shared" si="3"/>
        <v>69.214327361918549</v>
      </c>
      <c r="G63" s="79">
        <f t="shared" si="1"/>
        <v>105.27471364579782</v>
      </c>
      <c r="H63" s="80">
        <f t="shared" si="2"/>
        <v>4040.8991000000096</v>
      </c>
      <c r="I63" s="160">
        <v>124.81225625181189</v>
      </c>
      <c r="J63" s="160">
        <v>124.84027665982578</v>
      </c>
      <c r="K63" s="175">
        <v>120.46061087754458</v>
      </c>
      <c r="L63" s="206">
        <v>128.31044101489562</v>
      </c>
    </row>
    <row r="64" spans="1:12" s="5" customFormat="1" ht="27" customHeight="1">
      <c r="A64" s="110">
        <v>60</v>
      </c>
      <c r="B64" s="205" t="s">
        <v>95</v>
      </c>
      <c r="C64" s="82">
        <v>223376.33199999999</v>
      </c>
      <c r="D64" s="82">
        <v>149698.09899999999</v>
      </c>
      <c r="E64" s="80">
        <v>161873.29508000001</v>
      </c>
      <c r="F64" s="79">
        <f t="shared" si="3"/>
        <v>72.46662778937565</v>
      </c>
      <c r="G64" s="79">
        <f t="shared" si="1"/>
        <v>108.13316679458971</v>
      </c>
      <c r="H64" s="80">
        <f t="shared" si="2"/>
        <v>12175.196080000023</v>
      </c>
      <c r="I64" s="160">
        <v>138.96763773268549</v>
      </c>
      <c r="J64" s="160">
        <v>157.85602355162723</v>
      </c>
      <c r="K64" s="220">
        <v>102.66035653710325</v>
      </c>
      <c r="L64" s="206">
        <v>117.30258364093444</v>
      </c>
    </row>
    <row r="65" spans="1:12" s="5" customFormat="1" ht="27" customHeight="1">
      <c r="A65" s="110">
        <v>61</v>
      </c>
      <c r="B65" s="205" t="s">
        <v>96</v>
      </c>
      <c r="C65" s="82">
        <v>76027.237999999998</v>
      </c>
      <c r="D65" s="82">
        <v>48054.137999999999</v>
      </c>
      <c r="E65" s="80">
        <v>52999.709599999995</v>
      </c>
      <c r="F65" s="79">
        <f t="shared" si="3"/>
        <v>69.7114757739851</v>
      </c>
      <c r="G65" s="79">
        <f t="shared" si="1"/>
        <v>110.29166645336556</v>
      </c>
      <c r="H65" s="80">
        <f t="shared" si="2"/>
        <v>4945.5715999999957</v>
      </c>
      <c r="I65" s="160">
        <v>118.66420559135283</v>
      </c>
      <c r="J65" s="160">
        <v>116.71401296578922</v>
      </c>
      <c r="K65" s="175">
        <v>144.43164924566852</v>
      </c>
      <c r="L65" s="222">
        <v>112.45592699934632</v>
      </c>
    </row>
    <row r="66" spans="1:12" s="5" customFormat="1" ht="27" customHeight="1">
      <c r="A66" s="110">
        <v>62</v>
      </c>
      <c r="B66" s="205" t="s">
        <v>97</v>
      </c>
      <c r="C66" s="82">
        <v>49673.071000000004</v>
      </c>
      <c r="D66" s="82">
        <v>32399.724999999999</v>
      </c>
      <c r="E66" s="80">
        <v>32822.066830000003</v>
      </c>
      <c r="F66" s="79">
        <f t="shared" si="3"/>
        <v>66.076178036183833</v>
      </c>
      <c r="G66" s="79">
        <f t="shared" si="1"/>
        <v>101.30353523062313</v>
      </c>
      <c r="H66" s="80">
        <f t="shared" si="2"/>
        <v>422.34183000000485</v>
      </c>
      <c r="I66" s="160">
        <v>119.41315564873362</v>
      </c>
      <c r="J66" s="160">
        <v>119.89768513203478</v>
      </c>
      <c r="K66" s="220">
        <v>104.76241497008456</v>
      </c>
      <c r="L66" s="206">
        <v>127.45927559917645</v>
      </c>
    </row>
    <row r="67" spans="1:12" s="5" customFormat="1" ht="27" customHeight="1">
      <c r="A67" s="110">
        <v>63</v>
      </c>
      <c r="B67" s="214" t="s">
        <v>98</v>
      </c>
      <c r="C67" s="82">
        <v>116635.6</v>
      </c>
      <c r="D67" s="82">
        <v>77476.135999999999</v>
      </c>
      <c r="E67" s="80">
        <v>71171.713270000022</v>
      </c>
      <c r="F67" s="212">
        <f t="shared" si="3"/>
        <v>61.02057456728479</v>
      </c>
      <c r="G67" s="212">
        <f t="shared" si="1"/>
        <v>91.862755352177118</v>
      </c>
      <c r="H67" s="80">
        <f t="shared" si="2"/>
        <v>-6304.4227299999766</v>
      </c>
      <c r="I67" s="160">
        <v>128.71464633049791</v>
      </c>
      <c r="J67" s="160">
        <v>129.43528395290767</v>
      </c>
      <c r="K67" s="175">
        <v>127.22147349022063</v>
      </c>
      <c r="L67" s="206">
        <v>129.74973884394493</v>
      </c>
    </row>
    <row r="68" spans="1:12" s="5" customFormat="1" ht="27" customHeight="1">
      <c r="A68" s="110">
        <v>64</v>
      </c>
      <c r="B68" s="205" t="s">
        <v>99</v>
      </c>
      <c r="C68" s="82">
        <v>22089.599999999999</v>
      </c>
      <c r="D68" s="82">
        <v>14835.02</v>
      </c>
      <c r="E68" s="80">
        <v>15392.566720000004</v>
      </c>
      <c r="F68" s="79">
        <f t="shared" si="3"/>
        <v>69.682414892075926</v>
      </c>
      <c r="G68" s="79">
        <f t="shared" si="1"/>
        <v>103.75831458265648</v>
      </c>
      <c r="H68" s="80">
        <f t="shared" si="2"/>
        <v>557.54672000000392</v>
      </c>
      <c r="I68" s="160">
        <v>147.31433496168819</v>
      </c>
      <c r="J68" s="160">
        <v>132.75599199341755</v>
      </c>
      <c r="K68" s="175">
        <v>177.1354285474392</v>
      </c>
      <c r="L68" s="206">
        <v>146.60778973516167</v>
      </c>
    </row>
    <row r="69" spans="1:12" s="5" customFormat="1" ht="27" customHeight="1">
      <c r="A69" s="110">
        <v>65</v>
      </c>
      <c r="B69" s="205" t="s">
        <v>100</v>
      </c>
      <c r="C69" s="82">
        <v>15541</v>
      </c>
      <c r="D69" s="82">
        <v>9523.4660000000003</v>
      </c>
      <c r="E69" s="80">
        <v>10854.076129999999</v>
      </c>
      <c r="F69" s="79">
        <f t="shared" ref="F69:F74" si="4">E69/C69*100</f>
        <v>69.841555434013245</v>
      </c>
      <c r="G69" s="79">
        <f t="shared" si="1"/>
        <v>113.97191033180565</v>
      </c>
      <c r="H69" s="80">
        <f t="shared" si="2"/>
        <v>1330.6101299999991</v>
      </c>
      <c r="I69" s="160">
        <v>143.00413438145608</v>
      </c>
      <c r="J69" s="160">
        <v>140.96072708396844</v>
      </c>
      <c r="K69" s="175">
        <v>169.48285442486846</v>
      </c>
      <c r="L69" s="206">
        <v>125.97622655062931</v>
      </c>
    </row>
    <row r="70" spans="1:12" s="5" customFormat="1" ht="27" customHeight="1">
      <c r="A70" s="110">
        <v>66</v>
      </c>
      <c r="B70" s="205" t="s">
        <v>101</v>
      </c>
      <c r="C70" s="82">
        <v>122452.948</v>
      </c>
      <c r="D70" s="82">
        <v>84687.531000000003</v>
      </c>
      <c r="E70" s="80">
        <v>86858.531780000034</v>
      </c>
      <c r="F70" s="79">
        <f t="shared" si="4"/>
        <v>70.932168803318675</v>
      </c>
      <c r="G70" s="79">
        <f t="shared" ref="G70:G86" si="5">E70/D70*100</f>
        <v>102.56354241806864</v>
      </c>
      <c r="H70" s="80">
        <f t="shared" ref="H70:H86" si="6">E70-D70</f>
        <v>2171.0007800000312</v>
      </c>
      <c r="I70" s="160">
        <v>130.34645449715143</v>
      </c>
      <c r="J70" s="160">
        <v>120.80740846663728</v>
      </c>
      <c r="K70" s="175">
        <v>159.7271478177058</v>
      </c>
      <c r="L70" s="206">
        <v>135.04177829112732</v>
      </c>
    </row>
    <row r="71" spans="1:12" s="5" customFormat="1" ht="27" customHeight="1">
      <c r="A71" s="110">
        <v>67</v>
      </c>
      <c r="B71" s="205" t="s">
        <v>102</v>
      </c>
      <c r="C71" s="82">
        <v>82527.100000000006</v>
      </c>
      <c r="D71" s="82">
        <v>57582.159</v>
      </c>
      <c r="E71" s="80">
        <v>60774.545399999988</v>
      </c>
      <c r="F71" s="79">
        <f t="shared" si="4"/>
        <v>73.641925379663149</v>
      </c>
      <c r="G71" s="79">
        <f t="shared" si="5"/>
        <v>105.54405471319683</v>
      </c>
      <c r="H71" s="80">
        <f t="shared" si="6"/>
        <v>3192.3863999999885</v>
      </c>
      <c r="I71" s="160">
        <v>119.72262142107186</v>
      </c>
      <c r="J71" s="160">
        <v>131.50095287230616</v>
      </c>
      <c r="K71" s="220">
        <v>100.97059546660898</v>
      </c>
      <c r="L71" s="206">
        <v>133.09031746961367</v>
      </c>
    </row>
    <row r="72" spans="1:12" s="5" customFormat="1" ht="27" customHeight="1">
      <c r="A72" s="110">
        <v>68</v>
      </c>
      <c r="B72" s="205" t="s">
        <v>103</v>
      </c>
      <c r="C72" s="80">
        <v>25964.5</v>
      </c>
      <c r="D72" s="80">
        <v>17372.96</v>
      </c>
      <c r="E72" s="80">
        <v>18621.693259999996</v>
      </c>
      <c r="F72" s="79">
        <f t="shared" si="4"/>
        <v>71.719822295826987</v>
      </c>
      <c r="G72" s="79">
        <f t="shared" si="5"/>
        <v>107.18779793426106</v>
      </c>
      <c r="H72" s="80">
        <f t="shared" si="6"/>
        <v>1248.7332599999972</v>
      </c>
      <c r="I72" s="217">
        <v>114.02983886488755</v>
      </c>
      <c r="J72" s="217">
        <v>114.54477171585931</v>
      </c>
      <c r="K72" s="175">
        <v>137.68498815332316</v>
      </c>
      <c r="L72" s="222">
        <v>95.198541823893407</v>
      </c>
    </row>
    <row r="73" spans="1:12" s="5" customFormat="1" ht="27" customHeight="1">
      <c r="A73" s="110">
        <v>69</v>
      </c>
      <c r="B73" s="214" t="s">
        <v>104</v>
      </c>
      <c r="C73" s="80">
        <v>233200</v>
      </c>
      <c r="D73" s="80">
        <v>168120.57</v>
      </c>
      <c r="E73" s="80">
        <v>147047.31352000003</v>
      </c>
      <c r="F73" s="212">
        <f t="shared" si="4"/>
        <v>63.056309399656961</v>
      </c>
      <c r="G73" s="212">
        <f t="shared" si="5"/>
        <v>87.465390772824534</v>
      </c>
      <c r="H73" s="80">
        <f t="shared" si="6"/>
        <v>-21073.256479999982</v>
      </c>
      <c r="I73" s="160">
        <v>120.98467882826441</v>
      </c>
      <c r="J73" s="160">
        <v>120.39642063507272</v>
      </c>
      <c r="K73" s="175">
        <v>115.1561777415597</v>
      </c>
      <c r="L73" s="206">
        <v>133.38793112823885</v>
      </c>
    </row>
    <row r="74" spans="1:12" s="5" customFormat="1" ht="27" customHeight="1">
      <c r="A74" s="110">
        <v>70</v>
      </c>
      <c r="B74" s="214" t="s">
        <v>105</v>
      </c>
      <c r="C74" s="80">
        <v>88759</v>
      </c>
      <c r="D74" s="80">
        <v>62416.065999999999</v>
      </c>
      <c r="E74" s="80">
        <v>62152.182750000007</v>
      </c>
      <c r="F74" s="79">
        <f t="shared" si="4"/>
        <v>70.02352747327032</v>
      </c>
      <c r="G74" s="212">
        <f t="shared" si="5"/>
        <v>99.577219028831465</v>
      </c>
      <c r="H74" s="80">
        <f t="shared" si="6"/>
        <v>-263.88324999999168</v>
      </c>
      <c r="I74" s="160">
        <v>116.8864384820788</v>
      </c>
      <c r="J74" s="160">
        <v>122.6163730048887</v>
      </c>
      <c r="K74" s="175">
        <v>115.51802713041404</v>
      </c>
      <c r="L74" s="222">
        <v>111.41688853960554</v>
      </c>
    </row>
    <row r="75" spans="1:12" s="8" customFormat="1" ht="27.75" customHeight="1">
      <c r="A75" s="110">
        <v>71</v>
      </c>
      <c r="B75" s="207" t="s">
        <v>106</v>
      </c>
      <c r="C75" s="80">
        <v>193100</v>
      </c>
      <c r="D75" s="80">
        <v>130630.12</v>
      </c>
      <c r="E75" s="80">
        <v>143971.40602000008</v>
      </c>
      <c r="F75" s="79">
        <f t="shared" ref="F75:F85" si="7">E75/C75*100</f>
        <v>74.557952366649445</v>
      </c>
      <c r="G75" s="79">
        <f t="shared" si="5"/>
        <v>110.213024392843</v>
      </c>
      <c r="H75" s="80">
        <f t="shared" si="6"/>
        <v>13341.286020000087</v>
      </c>
      <c r="I75" s="160">
        <v>128.71155635749702</v>
      </c>
      <c r="J75" s="160">
        <v>131.8344349320075</v>
      </c>
      <c r="K75" s="175">
        <v>110.07327463237414</v>
      </c>
      <c r="L75" s="206">
        <v>123.79850679969357</v>
      </c>
    </row>
    <row r="76" spans="1:12" s="11" customFormat="1" ht="27.75" customHeight="1">
      <c r="A76" s="110">
        <v>72</v>
      </c>
      <c r="B76" s="148" t="s">
        <v>107</v>
      </c>
      <c r="C76" s="146">
        <v>108851.9</v>
      </c>
      <c r="D76" s="146">
        <v>81433.188800000004</v>
      </c>
      <c r="E76" s="146">
        <v>82876.234229999987</v>
      </c>
      <c r="F76" s="79">
        <f t="shared" si="7"/>
        <v>76.136690521708843</v>
      </c>
      <c r="G76" s="79">
        <f t="shared" si="5"/>
        <v>101.77206057046853</v>
      </c>
      <c r="H76" s="80">
        <f t="shared" si="6"/>
        <v>1443.0454299999838</v>
      </c>
      <c r="I76" s="217">
        <v>111.02282485328875</v>
      </c>
      <c r="J76" s="217">
        <v>114.61767824789911</v>
      </c>
      <c r="K76" s="175">
        <v>122.82406777735619</v>
      </c>
      <c r="L76" s="206">
        <v>136.17207810848709</v>
      </c>
    </row>
    <row r="77" spans="1:12" s="5" customFormat="1" ht="27.75" customHeight="1">
      <c r="A77" s="110">
        <v>73</v>
      </c>
      <c r="B77" s="148" t="s">
        <v>108</v>
      </c>
      <c r="C77" s="146">
        <v>84543.751000000004</v>
      </c>
      <c r="D77" s="146">
        <v>55807.292000000001</v>
      </c>
      <c r="E77" s="146">
        <v>59016.522429999997</v>
      </c>
      <c r="F77" s="79">
        <f t="shared" si="7"/>
        <v>69.805895446962126</v>
      </c>
      <c r="G77" s="79">
        <f t="shared" si="5"/>
        <v>105.75055752570827</v>
      </c>
      <c r="H77" s="80">
        <f t="shared" si="6"/>
        <v>3209.230429999996</v>
      </c>
      <c r="I77" s="160">
        <v>131.74081709004454</v>
      </c>
      <c r="J77" s="160">
        <v>128.9309924824764</v>
      </c>
      <c r="K77" s="220">
        <v>106.32797485574076</v>
      </c>
      <c r="L77" s="206">
        <v>135.01117696171474</v>
      </c>
    </row>
    <row r="78" spans="1:12" s="5" customFormat="1" ht="27.75" customHeight="1">
      <c r="A78" s="110">
        <v>74</v>
      </c>
      <c r="B78" s="215" t="s">
        <v>109</v>
      </c>
      <c r="C78" s="146">
        <v>652760</v>
      </c>
      <c r="D78" s="146">
        <v>440794.1</v>
      </c>
      <c r="E78" s="146">
        <v>430684.82256999973</v>
      </c>
      <c r="F78" s="79">
        <f t="shared" si="7"/>
        <v>65.979046291132988</v>
      </c>
      <c r="G78" s="212">
        <f t="shared" si="5"/>
        <v>97.706576056712137</v>
      </c>
      <c r="H78" s="80">
        <f t="shared" si="6"/>
        <v>-10109.277430000249</v>
      </c>
      <c r="I78" s="160">
        <v>118.37961290427972</v>
      </c>
      <c r="J78" s="160">
        <v>120.31459880017917</v>
      </c>
      <c r="K78" s="220">
        <v>105.38171926261745</v>
      </c>
      <c r="L78" s="206">
        <v>126.84586907865987</v>
      </c>
    </row>
    <row r="79" spans="1:12" s="5" customFormat="1" ht="27.75" customHeight="1">
      <c r="A79" s="110">
        <v>75</v>
      </c>
      <c r="B79" s="148" t="s">
        <v>110</v>
      </c>
      <c r="C79" s="146">
        <v>20166.5</v>
      </c>
      <c r="D79" s="146">
        <v>12070.82</v>
      </c>
      <c r="E79" s="146">
        <v>12357.551999999998</v>
      </c>
      <c r="F79" s="212">
        <f t="shared" si="7"/>
        <v>61.277623782014714</v>
      </c>
      <c r="G79" s="79">
        <f t="shared" si="5"/>
        <v>102.37541442917713</v>
      </c>
      <c r="H79" s="80">
        <f t="shared" si="6"/>
        <v>286.73199999999815</v>
      </c>
      <c r="I79" s="217">
        <v>109.83448327878192</v>
      </c>
      <c r="J79" s="160">
        <v>129.74441121096203</v>
      </c>
      <c r="K79" s="175">
        <v>120.84427227724169</v>
      </c>
      <c r="L79" s="223">
        <v>102.2729499150649</v>
      </c>
    </row>
    <row r="80" spans="1:12" s="5" customFormat="1" ht="27.75" customHeight="1">
      <c r="A80" s="110">
        <v>76</v>
      </c>
      <c r="B80" s="148" t="s">
        <v>111</v>
      </c>
      <c r="C80" s="146">
        <v>46270.618999999999</v>
      </c>
      <c r="D80" s="146">
        <v>30315.634999999998</v>
      </c>
      <c r="E80" s="146">
        <v>34625.416429999997</v>
      </c>
      <c r="F80" s="79">
        <f t="shared" si="7"/>
        <v>74.832403754961646</v>
      </c>
      <c r="G80" s="79">
        <f t="shared" si="5"/>
        <v>114.21636535075052</v>
      </c>
      <c r="H80" s="80">
        <f t="shared" si="6"/>
        <v>4309.7814299999991</v>
      </c>
      <c r="I80" s="160">
        <v>133.58360143362154</v>
      </c>
      <c r="J80" s="160">
        <v>147.71208318678879</v>
      </c>
      <c r="K80" s="175">
        <v>110.59536318431297</v>
      </c>
      <c r="L80" s="208">
        <v>133.05030933436854</v>
      </c>
    </row>
    <row r="81" spans="1:12" s="5" customFormat="1" ht="27.75" customHeight="1">
      <c r="A81" s="110">
        <v>77</v>
      </c>
      <c r="B81" s="148" t="s">
        <v>112</v>
      </c>
      <c r="C81" s="146">
        <v>185667.182</v>
      </c>
      <c r="D81" s="146">
        <v>122154.882</v>
      </c>
      <c r="E81" s="146">
        <v>140686.02231999999</v>
      </c>
      <c r="F81" s="79">
        <f t="shared" si="7"/>
        <v>75.773230790996763</v>
      </c>
      <c r="G81" s="79">
        <f t="shared" si="5"/>
        <v>115.17020033632383</v>
      </c>
      <c r="H81" s="80">
        <f t="shared" si="6"/>
        <v>18531.140319999991</v>
      </c>
      <c r="I81" s="160">
        <v>126.68742775318269</v>
      </c>
      <c r="J81" s="160">
        <v>128.20751406393998</v>
      </c>
      <c r="K81" s="175">
        <v>140.79896635535511</v>
      </c>
      <c r="L81" s="208">
        <v>115.14232971230331</v>
      </c>
    </row>
    <row r="82" spans="1:12" s="5" customFormat="1" ht="27.75" customHeight="1">
      <c r="A82" s="110">
        <v>78</v>
      </c>
      <c r="B82" s="209" t="s">
        <v>113</v>
      </c>
      <c r="C82" s="146">
        <v>92759.89</v>
      </c>
      <c r="D82" s="146">
        <v>59733.69</v>
      </c>
      <c r="E82" s="146">
        <v>62494.008739999997</v>
      </c>
      <c r="F82" s="79">
        <f t="shared" si="7"/>
        <v>67.371801260221417</v>
      </c>
      <c r="G82" s="79">
        <f t="shared" si="5"/>
        <v>104.62104172703879</v>
      </c>
      <c r="H82" s="80">
        <f t="shared" si="6"/>
        <v>2760.3187399999952</v>
      </c>
      <c r="I82" s="160">
        <v>123.40200838276955</v>
      </c>
      <c r="J82" s="160">
        <v>126.03791253258683</v>
      </c>
      <c r="K82" s="175">
        <v>136.65691521416727</v>
      </c>
      <c r="L82" s="208">
        <v>119.27889740711322</v>
      </c>
    </row>
    <row r="83" spans="1:12" s="5" customFormat="1" ht="27.75" customHeight="1">
      <c r="A83" s="110">
        <v>79</v>
      </c>
      <c r="B83" s="209" t="s">
        <v>114</v>
      </c>
      <c r="C83" s="146">
        <v>28595.297999999999</v>
      </c>
      <c r="D83" s="146">
        <v>17827.916000000001</v>
      </c>
      <c r="E83" s="146">
        <v>19767.888640000001</v>
      </c>
      <c r="F83" s="79">
        <f t="shared" si="7"/>
        <v>69.129857083496731</v>
      </c>
      <c r="G83" s="79">
        <f t="shared" si="5"/>
        <v>110.88165683526891</v>
      </c>
      <c r="H83" s="80">
        <f t="shared" si="6"/>
        <v>1939.97264</v>
      </c>
      <c r="I83" s="160">
        <v>115.78238207141165</v>
      </c>
      <c r="J83" s="160">
        <v>129.55585657038989</v>
      </c>
      <c r="K83" s="175">
        <v>125.09030493863848</v>
      </c>
      <c r="L83" s="208">
        <v>129.21563450594354</v>
      </c>
    </row>
    <row r="84" spans="1:12" s="5" customFormat="1" ht="27.75" customHeight="1">
      <c r="A84" s="110">
        <v>80</v>
      </c>
      <c r="B84" s="209" t="s">
        <v>115</v>
      </c>
      <c r="C84" s="146">
        <v>472335</v>
      </c>
      <c r="D84" s="146">
        <v>302531.76</v>
      </c>
      <c r="E84" s="146">
        <v>314144.03971000004</v>
      </c>
      <c r="F84" s="79">
        <f t="shared" si="7"/>
        <v>66.50873632273705</v>
      </c>
      <c r="G84" s="79">
        <f t="shared" si="5"/>
        <v>103.83836715523687</v>
      </c>
      <c r="H84" s="80">
        <f t="shared" si="6"/>
        <v>11612.279710000032</v>
      </c>
      <c r="I84" s="217">
        <v>110.43131343192113</v>
      </c>
      <c r="J84" s="217">
        <v>104.74433911438969</v>
      </c>
      <c r="K84" s="175">
        <v>117.30746629655162</v>
      </c>
      <c r="L84" s="208">
        <v>128.76485944272628</v>
      </c>
    </row>
    <row r="85" spans="1:12" s="5" customFormat="1" ht="27.75" customHeight="1" thickBot="1">
      <c r="A85" s="141">
        <v>81</v>
      </c>
      <c r="B85" s="216" t="s">
        <v>116</v>
      </c>
      <c r="C85" s="147">
        <v>285980</v>
      </c>
      <c r="D85" s="147">
        <v>176473.883</v>
      </c>
      <c r="E85" s="147">
        <v>162134.76737999995</v>
      </c>
      <c r="F85" s="213">
        <f t="shared" si="7"/>
        <v>56.694442751241326</v>
      </c>
      <c r="G85" s="213">
        <f t="shared" si="5"/>
        <v>91.874652851606342</v>
      </c>
      <c r="H85" s="184">
        <f t="shared" si="6"/>
        <v>-14339.115620000055</v>
      </c>
      <c r="I85" s="219">
        <v>94.290390003956276</v>
      </c>
      <c r="J85" s="219">
        <v>89.028862893328494</v>
      </c>
      <c r="K85" s="221">
        <v>109.36396440666458</v>
      </c>
      <c r="L85" s="210">
        <v>120.07339540795054</v>
      </c>
    </row>
    <row r="86" spans="1:12" s="5" customFormat="1" ht="27.75" customHeight="1" thickBot="1">
      <c r="A86" s="98"/>
      <c r="B86" s="156" t="s">
        <v>117</v>
      </c>
      <c r="C86" s="86">
        <f>SUM(C5:C85)</f>
        <v>19643682.983710002</v>
      </c>
      <c r="D86" s="86">
        <f>SUM(D5:D85)</f>
        <v>12918730.507559992</v>
      </c>
      <c r="E86" s="86">
        <f>SUM(E5:E85)</f>
        <v>13111737.631349999</v>
      </c>
      <c r="F86" s="87">
        <f>E86/C86*100</f>
        <v>66.747858037737757</v>
      </c>
      <c r="G86" s="87">
        <f t="shared" si="5"/>
        <v>101.49400998555593</v>
      </c>
      <c r="H86" s="183">
        <f t="shared" si="6"/>
        <v>193007.12379000708</v>
      </c>
      <c r="I86" s="157">
        <v>121.88185622004188</v>
      </c>
      <c r="J86" s="171">
        <v>121.82482013025468</v>
      </c>
      <c r="K86" s="172">
        <v>115.32607597089435</v>
      </c>
      <c r="L86" s="173">
        <v>127.73706029232056</v>
      </c>
    </row>
    <row r="87" spans="1:12" s="5" customFormat="1">
      <c r="B87" s="11"/>
      <c r="E87" s="10"/>
      <c r="F87" s="10"/>
      <c r="G87" s="10"/>
      <c r="H87" s="10"/>
      <c r="K87" s="159"/>
    </row>
    <row r="88" spans="1:12" s="5" customFormat="1" ht="15.75" customHeight="1">
      <c r="B88" s="11"/>
      <c r="C88" s="71"/>
      <c r="E88" s="152"/>
      <c r="F88" s="10"/>
      <c r="G88" s="10"/>
      <c r="H88" s="10"/>
      <c r="K88" s="159"/>
    </row>
    <row r="89" spans="1:12" s="5" customFormat="1">
      <c r="B89" s="11"/>
      <c r="E89" s="10"/>
      <c r="F89" s="10"/>
      <c r="G89" s="10"/>
      <c r="H89" s="10"/>
      <c r="K89" s="159"/>
    </row>
    <row r="90" spans="1:12" s="5" customFormat="1">
      <c r="B90" s="11"/>
      <c r="E90" s="10"/>
      <c r="F90" s="10"/>
      <c r="G90" s="10"/>
      <c r="H90" s="10"/>
      <c r="K90" s="159"/>
    </row>
    <row r="91" spans="1:12" s="5" customFormat="1">
      <c r="B91" s="11"/>
      <c r="E91" s="10"/>
      <c r="F91" s="10"/>
      <c r="G91" s="10"/>
      <c r="H91" s="10"/>
      <c r="K91" s="159"/>
    </row>
    <row r="92" spans="1:12" s="5" customFormat="1">
      <c r="B92" s="11"/>
      <c r="E92" s="10"/>
      <c r="F92" s="10"/>
      <c r="G92" s="10"/>
      <c r="H92" s="10"/>
      <c r="K92" s="159"/>
    </row>
    <row r="93" spans="1:12" s="5" customFormat="1">
      <c r="B93" s="11"/>
      <c r="E93" s="10"/>
      <c r="F93" s="10"/>
      <c r="G93" s="10"/>
      <c r="H93" s="10"/>
      <c r="K93" s="159"/>
    </row>
    <row r="94" spans="1:12" s="5" customFormat="1">
      <c r="B94" s="11"/>
      <c r="E94" s="10"/>
      <c r="F94" s="10"/>
      <c r="G94" s="10"/>
      <c r="H94" s="10"/>
      <c r="K94" s="159"/>
    </row>
    <row r="95" spans="1:12" s="5" customFormat="1">
      <c r="E95" s="10"/>
      <c r="F95" s="10"/>
      <c r="G95" s="10"/>
      <c r="H95" s="10"/>
      <c r="K95" s="159"/>
    </row>
    <row r="96" spans="1:12" s="5" customFormat="1">
      <c r="E96" s="10"/>
      <c r="F96" s="10"/>
      <c r="G96" s="10"/>
      <c r="H96" s="10"/>
      <c r="K96" s="159"/>
    </row>
    <row r="97" spans="5:11" s="5" customFormat="1">
      <c r="E97" s="10"/>
      <c r="F97" s="10"/>
      <c r="G97" s="10"/>
      <c r="H97" s="10"/>
      <c r="K97" s="159"/>
    </row>
    <row r="98" spans="5:11" s="5" customFormat="1">
      <c r="E98" s="10"/>
      <c r="F98" s="10"/>
      <c r="G98" s="10"/>
      <c r="H98" s="10"/>
      <c r="K98" s="159"/>
    </row>
    <row r="99" spans="5:11" s="5" customFormat="1">
      <c r="E99" s="10"/>
      <c r="F99" s="10"/>
      <c r="G99" s="10"/>
      <c r="H99" s="10"/>
      <c r="K99" s="159"/>
    </row>
    <row r="100" spans="5:11" s="5" customFormat="1">
      <c r="E100" s="10"/>
      <c r="F100" s="10"/>
      <c r="G100" s="10"/>
      <c r="H100" s="10"/>
      <c r="K100" s="159"/>
    </row>
    <row r="101" spans="5:11" s="5" customFormat="1">
      <c r="E101" s="10"/>
      <c r="F101" s="10"/>
      <c r="G101" s="10"/>
      <c r="H101" s="10"/>
      <c r="K101" s="159"/>
    </row>
    <row r="102" spans="5:11" s="5" customFormat="1">
      <c r="E102" s="10"/>
      <c r="F102" s="10"/>
      <c r="G102" s="10"/>
      <c r="H102" s="10"/>
      <c r="K102" s="159"/>
    </row>
    <row r="103" spans="5:11" s="5" customFormat="1">
      <c r="E103" s="10"/>
      <c r="F103" s="10"/>
      <c r="G103" s="10"/>
      <c r="H103" s="10"/>
      <c r="K103" s="159"/>
    </row>
    <row r="104" spans="5:11" s="5" customFormat="1">
      <c r="E104" s="10"/>
      <c r="F104" s="10"/>
      <c r="G104" s="10"/>
      <c r="H104" s="10"/>
      <c r="K104" s="159"/>
    </row>
    <row r="105" spans="5:11" s="5" customFormat="1">
      <c r="E105" s="10"/>
      <c r="F105" s="10"/>
      <c r="G105" s="10"/>
      <c r="H105" s="10"/>
      <c r="K105" s="159"/>
    </row>
    <row r="106" spans="5:11" s="5" customFormat="1">
      <c r="E106" s="10"/>
      <c r="F106" s="10"/>
      <c r="G106" s="10"/>
      <c r="H106" s="10"/>
      <c r="K106" s="159"/>
    </row>
    <row r="107" spans="5:11" s="5" customFormat="1">
      <c r="E107" s="10"/>
      <c r="F107" s="10"/>
      <c r="G107" s="10"/>
      <c r="H107" s="10"/>
      <c r="K107" s="159"/>
    </row>
    <row r="108" spans="5:11" s="5" customFormat="1">
      <c r="E108" s="10"/>
      <c r="F108" s="10"/>
      <c r="G108" s="10"/>
      <c r="H108" s="10"/>
      <c r="K108" s="159"/>
    </row>
    <row r="109" spans="5:11" s="5" customFormat="1">
      <c r="E109" s="10"/>
      <c r="F109" s="10"/>
      <c r="G109" s="10"/>
      <c r="H109" s="10"/>
      <c r="K109" s="159"/>
    </row>
    <row r="110" spans="5:11" s="5" customFormat="1">
      <c r="E110" s="10"/>
      <c r="F110" s="10"/>
      <c r="G110" s="10"/>
      <c r="H110" s="10"/>
      <c r="K110" s="159"/>
    </row>
    <row r="111" spans="5:11" s="5" customFormat="1">
      <c r="E111" s="10"/>
      <c r="F111" s="10"/>
      <c r="G111" s="10"/>
      <c r="H111" s="10"/>
      <c r="K111" s="159"/>
    </row>
    <row r="112" spans="5:11" s="5" customFormat="1">
      <c r="E112" s="10"/>
      <c r="F112" s="10"/>
      <c r="G112" s="10"/>
      <c r="H112" s="10"/>
      <c r="K112" s="159"/>
    </row>
    <row r="113" spans="5:11" s="5" customFormat="1">
      <c r="E113" s="10"/>
      <c r="F113" s="10"/>
      <c r="G113" s="10"/>
      <c r="H113" s="10"/>
      <c r="K113" s="159"/>
    </row>
    <row r="114" spans="5:11" s="5" customFormat="1">
      <c r="E114" s="10"/>
      <c r="F114" s="10"/>
      <c r="G114" s="10"/>
      <c r="H114" s="10"/>
      <c r="K114" s="159"/>
    </row>
    <row r="115" spans="5:11" s="5" customFormat="1">
      <c r="E115" s="10"/>
      <c r="F115" s="10"/>
      <c r="G115" s="10"/>
      <c r="H115" s="10"/>
      <c r="K115" s="159"/>
    </row>
    <row r="116" spans="5:11" s="5" customFormat="1">
      <c r="E116" s="10"/>
      <c r="F116" s="10"/>
      <c r="G116" s="10"/>
      <c r="H116" s="10"/>
      <c r="K116" s="159"/>
    </row>
    <row r="117" spans="5:11" s="5" customFormat="1">
      <c r="E117" s="10"/>
      <c r="F117" s="10"/>
      <c r="G117" s="10"/>
      <c r="H117" s="10"/>
      <c r="K117" s="159"/>
    </row>
  </sheetData>
  <autoFilter ref="A5:L86"/>
  <mergeCells count="9">
    <mergeCell ref="A1:L1"/>
    <mergeCell ref="I3:L3"/>
    <mergeCell ref="G3:H3"/>
    <mergeCell ref="C3:C4"/>
    <mergeCell ref="A3:A4"/>
    <mergeCell ref="B3:B4"/>
    <mergeCell ref="E3:E4"/>
    <mergeCell ref="D3:D4"/>
    <mergeCell ref="F3:F4"/>
  </mergeCells>
  <phoneticPr fontId="56" type="noConversion"/>
  <printOptions horizontalCentered="1"/>
  <pageMargins left="0" right="0" top="0.39370078740157483" bottom="0" header="0" footer="0"/>
  <pageSetup paperSize="9" scale="45" fitToHeight="2" orientation="landscape" r:id="rId1"/>
  <headerFooter alignWithMargins="0"/>
  <rowBreaks count="1" manualBreakCount="1">
    <brk id="44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00">
    <pageSetUpPr fitToPage="1"/>
  </sheetPr>
  <dimension ref="A1:EI119"/>
  <sheetViews>
    <sheetView showZeros="0" zoomScale="70" zoomScaleNormal="70" zoomScaleSheetLayoutView="100" workbookViewId="0">
      <pane ySplit="5" topLeftCell="A6" activePane="bottomLeft" state="frozen"/>
      <selection pane="bottomLeft" activeCell="H13" sqref="H13"/>
    </sheetView>
  </sheetViews>
  <sheetFormatPr defaultColWidth="9.109375" defaultRowHeight="18"/>
  <cols>
    <col min="1" max="1" width="6.33203125" style="12" customWidth="1"/>
    <col min="2" max="2" width="35.88671875" style="12" customWidth="1"/>
    <col min="3" max="3" width="17.109375" style="12" customWidth="1"/>
    <col min="4" max="4" width="16.6640625" style="12" customWidth="1"/>
    <col min="5" max="5" width="16.6640625" style="12" hidden="1" customWidth="1"/>
    <col min="6" max="6" width="18" style="12" customWidth="1"/>
    <col min="7" max="7" width="13.6640625" style="12" customWidth="1"/>
    <col min="8" max="8" width="9.88671875" style="12" customWidth="1"/>
    <col min="9" max="9" width="16.109375" style="12" customWidth="1"/>
    <col min="10" max="10" width="17.33203125" style="12" customWidth="1"/>
    <col min="11" max="11" width="16.88671875" style="12" customWidth="1"/>
    <col min="12" max="12" width="16.88671875" style="12" hidden="1" customWidth="1"/>
    <col min="13" max="13" width="16.44140625" style="13" customWidth="1"/>
    <col min="14" max="14" width="13.6640625" style="13" customWidth="1"/>
    <col min="15" max="15" width="9.88671875" style="13" customWidth="1"/>
    <col min="16" max="16" width="17.5546875" style="13" customWidth="1"/>
    <col min="17" max="17" width="12.5546875" style="12" customWidth="1"/>
    <col min="18" max="18" width="20.88671875" style="186" hidden="1" customWidth="1"/>
    <col min="19" max="19" width="12.33203125" style="187" hidden="1" customWidth="1"/>
    <col min="20" max="20" width="15.33203125" style="12" customWidth="1"/>
    <col min="21" max="22" width="12.33203125" style="12" customWidth="1"/>
    <col min="23" max="16384" width="9.109375" style="12"/>
  </cols>
  <sheetData>
    <row r="1" spans="1:21" s="54" customFormat="1" ht="21.75" customHeight="1">
      <c r="A1" s="262" t="s">
        <v>142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R1" s="186"/>
      <c r="S1" s="187"/>
    </row>
    <row r="2" spans="1:21" s="1" customFormat="1" ht="21.75" customHeight="1" thickBo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63"/>
      <c r="N2" s="63"/>
      <c r="O2" s="63"/>
      <c r="P2" s="188" t="s">
        <v>29</v>
      </c>
      <c r="R2" s="186"/>
      <c r="S2" s="187"/>
    </row>
    <row r="3" spans="1:21" s="2" customFormat="1" ht="24" customHeight="1">
      <c r="A3" s="256" t="s">
        <v>3</v>
      </c>
      <c r="B3" s="264" t="s">
        <v>134</v>
      </c>
      <c r="C3" s="267" t="s">
        <v>25</v>
      </c>
      <c r="D3" s="268"/>
      <c r="E3" s="268"/>
      <c r="F3" s="268"/>
      <c r="G3" s="268"/>
      <c r="H3" s="268"/>
      <c r="I3" s="269"/>
      <c r="J3" s="270" t="s">
        <v>24</v>
      </c>
      <c r="K3" s="268"/>
      <c r="L3" s="268"/>
      <c r="M3" s="268"/>
      <c r="N3" s="268"/>
      <c r="O3" s="268"/>
      <c r="P3" s="269"/>
      <c r="R3" s="189"/>
      <c r="S3" s="189"/>
      <c r="T3" s="62"/>
    </row>
    <row r="4" spans="1:21" s="2" customFormat="1" ht="46.5" customHeight="1">
      <c r="A4" s="263"/>
      <c r="B4" s="265"/>
      <c r="C4" s="271" t="s">
        <v>127</v>
      </c>
      <c r="D4" s="260" t="s">
        <v>141</v>
      </c>
      <c r="E4" s="185"/>
      <c r="F4" s="260" t="s">
        <v>40</v>
      </c>
      <c r="G4" s="260" t="s">
        <v>126</v>
      </c>
      <c r="H4" s="260" t="s">
        <v>137</v>
      </c>
      <c r="I4" s="261"/>
      <c r="J4" s="273" t="s">
        <v>127</v>
      </c>
      <c r="K4" s="260" t="s">
        <v>141</v>
      </c>
      <c r="L4" s="185"/>
      <c r="M4" s="260" t="s">
        <v>40</v>
      </c>
      <c r="N4" s="260" t="s">
        <v>126</v>
      </c>
      <c r="O4" s="260" t="s">
        <v>137</v>
      </c>
      <c r="P4" s="261"/>
      <c r="R4" s="190"/>
      <c r="S4" s="189"/>
    </row>
    <row r="5" spans="1:21" s="2" customFormat="1" ht="20.25" customHeight="1" thickBot="1">
      <c r="A5" s="257"/>
      <c r="B5" s="266"/>
      <c r="C5" s="272"/>
      <c r="D5" s="255"/>
      <c r="E5" s="77"/>
      <c r="F5" s="255"/>
      <c r="G5" s="255"/>
      <c r="H5" s="77" t="s">
        <v>27</v>
      </c>
      <c r="I5" s="78" t="s">
        <v>39</v>
      </c>
      <c r="J5" s="274"/>
      <c r="K5" s="255"/>
      <c r="L5" s="77"/>
      <c r="M5" s="255"/>
      <c r="N5" s="255"/>
      <c r="O5" s="77" t="s">
        <v>27</v>
      </c>
      <c r="P5" s="78" t="s">
        <v>39</v>
      </c>
      <c r="R5" s="191" t="s">
        <v>135</v>
      </c>
      <c r="S5" s="191" t="s">
        <v>136</v>
      </c>
      <c r="T5" s="3"/>
      <c r="U5" s="3"/>
    </row>
    <row r="6" spans="1:21" s="5" customFormat="1" ht="25.2" customHeight="1" thickBot="1">
      <c r="A6" s="105">
        <v>1</v>
      </c>
      <c r="B6" s="115" t="s">
        <v>4</v>
      </c>
      <c r="C6" s="113">
        <v>8973.5</v>
      </c>
      <c r="D6" s="106">
        <f>E6*8</f>
        <v>5982.4</v>
      </c>
      <c r="E6" s="106">
        <v>747.8</v>
      </c>
      <c r="F6" s="106">
        <v>5982.4</v>
      </c>
      <c r="G6" s="107">
        <f>F6/C6*100</f>
        <v>66.667409594918368</v>
      </c>
      <c r="H6" s="107">
        <f>F6/D6*100</f>
        <v>100</v>
      </c>
      <c r="I6" s="108">
        <f>F6-D6</f>
        <v>0</v>
      </c>
      <c r="J6" s="113"/>
      <c r="K6" s="106"/>
      <c r="L6" s="106"/>
      <c r="M6" s="101"/>
      <c r="N6" s="107"/>
      <c r="O6" s="107"/>
      <c r="P6" s="108"/>
      <c r="Q6" s="71"/>
      <c r="R6" s="192">
        <v>2369.1</v>
      </c>
      <c r="S6" s="193"/>
      <c r="T6" s="4"/>
      <c r="U6" s="4"/>
    </row>
    <row r="7" spans="1:21" s="5" customFormat="1" ht="24.9" customHeight="1">
      <c r="A7" s="109">
        <v>2</v>
      </c>
      <c r="B7" s="116" t="s">
        <v>44</v>
      </c>
      <c r="C7" s="66">
        <v>29341.599999999999</v>
      </c>
      <c r="D7" s="76">
        <f t="shared" ref="D7:D70" si="0">E7*8</f>
        <v>19560.8</v>
      </c>
      <c r="E7" s="76">
        <v>2445.1</v>
      </c>
      <c r="F7" s="76">
        <v>19560.8</v>
      </c>
      <c r="G7" s="67">
        <f t="shared" ref="G7:G69" si="1">F7/C7*100</f>
        <v>66.665757831883738</v>
      </c>
      <c r="H7" s="67">
        <f t="shared" ref="H7:H69" si="2">F7/D7*100</f>
        <v>100</v>
      </c>
      <c r="I7" s="69">
        <f t="shared" ref="I7:I69" si="3">F7-D7</f>
        <v>0</v>
      </c>
      <c r="J7" s="66"/>
      <c r="K7" s="76"/>
      <c r="L7" s="76"/>
      <c r="M7" s="76"/>
      <c r="N7" s="67"/>
      <c r="O7" s="67"/>
      <c r="P7" s="69"/>
      <c r="Q7" s="71"/>
      <c r="R7" s="192"/>
      <c r="S7" s="193">
        <v>38385</v>
      </c>
      <c r="T7" s="4"/>
      <c r="U7" s="4"/>
    </row>
    <row r="8" spans="1:21" s="7" customFormat="1" ht="24.9" customHeight="1">
      <c r="A8" s="110">
        <v>3</v>
      </c>
      <c r="B8" s="117" t="s">
        <v>45</v>
      </c>
      <c r="C8" s="65">
        <v>4178.2</v>
      </c>
      <c r="D8" s="72">
        <f t="shared" si="0"/>
        <v>2785.6</v>
      </c>
      <c r="E8" s="72">
        <v>348.2</v>
      </c>
      <c r="F8" s="72">
        <v>2785.6</v>
      </c>
      <c r="G8" s="64">
        <f t="shared" si="1"/>
        <v>66.669857833516815</v>
      </c>
      <c r="H8" s="64">
        <f t="shared" si="2"/>
        <v>100</v>
      </c>
      <c r="I8" s="70">
        <f t="shared" si="3"/>
        <v>0</v>
      </c>
      <c r="J8" s="65"/>
      <c r="K8" s="72"/>
      <c r="L8" s="72"/>
      <c r="M8" s="72"/>
      <c r="N8" s="67"/>
      <c r="O8" s="67"/>
      <c r="P8" s="69"/>
      <c r="Q8" s="68"/>
      <c r="R8" s="192">
        <v>139.80000000000001</v>
      </c>
      <c r="S8" s="193"/>
      <c r="T8" s="6"/>
      <c r="U8" s="6"/>
    </row>
    <row r="9" spans="1:21" s="5" customFormat="1" ht="24.9" customHeight="1">
      <c r="A9" s="110">
        <v>4</v>
      </c>
      <c r="B9" s="117" t="s">
        <v>46</v>
      </c>
      <c r="C9" s="65">
        <v>4601.6000000000004</v>
      </c>
      <c r="D9" s="72">
        <f t="shared" si="0"/>
        <v>3068</v>
      </c>
      <c r="E9" s="72">
        <v>383.5</v>
      </c>
      <c r="F9" s="72">
        <v>3068</v>
      </c>
      <c r="G9" s="64">
        <f t="shared" si="1"/>
        <v>66.672461752433932</v>
      </c>
      <c r="H9" s="64">
        <f t="shared" si="2"/>
        <v>100</v>
      </c>
      <c r="I9" s="70">
        <f t="shared" si="3"/>
        <v>0</v>
      </c>
      <c r="J9" s="65"/>
      <c r="K9" s="72"/>
      <c r="L9" s="72"/>
      <c r="M9" s="72"/>
      <c r="N9" s="67"/>
      <c r="O9" s="67"/>
      <c r="P9" s="69"/>
      <c r="Q9" s="71"/>
      <c r="R9" s="192">
        <v>2575.8000000000002</v>
      </c>
      <c r="S9" s="193"/>
      <c r="T9" s="4"/>
      <c r="U9" s="4"/>
    </row>
    <row r="10" spans="1:21" s="5" customFormat="1" ht="24.9" customHeight="1">
      <c r="A10" s="110">
        <v>5</v>
      </c>
      <c r="B10" s="118" t="s">
        <v>47</v>
      </c>
      <c r="C10" s="65">
        <v>7024.5</v>
      </c>
      <c r="D10" s="72">
        <f t="shared" si="0"/>
        <v>4683.2</v>
      </c>
      <c r="E10" s="72">
        <v>585.4</v>
      </c>
      <c r="F10" s="72">
        <v>4683.2</v>
      </c>
      <c r="G10" s="64">
        <f t="shared" si="1"/>
        <v>66.669513844401735</v>
      </c>
      <c r="H10" s="64">
        <f t="shared" si="2"/>
        <v>100</v>
      </c>
      <c r="I10" s="70">
        <f t="shared" si="3"/>
        <v>0</v>
      </c>
      <c r="J10" s="65"/>
      <c r="K10" s="72"/>
      <c r="L10" s="72"/>
      <c r="M10" s="72"/>
      <c r="N10" s="67"/>
      <c r="O10" s="67"/>
      <c r="P10" s="69"/>
      <c r="Q10" s="71"/>
      <c r="R10" s="192"/>
      <c r="S10" s="193">
        <v>220.2</v>
      </c>
      <c r="T10" s="4"/>
      <c r="U10" s="4"/>
    </row>
    <row r="11" spans="1:21" s="5" customFormat="1" ht="24.9" customHeight="1">
      <c r="A11" s="110">
        <v>6</v>
      </c>
      <c r="B11" s="118" t="s">
        <v>48</v>
      </c>
      <c r="C11" s="65">
        <v>6873.9</v>
      </c>
      <c r="D11" s="72">
        <f t="shared" si="0"/>
        <v>4582.3999999999996</v>
      </c>
      <c r="E11" s="72">
        <v>572.79999999999995</v>
      </c>
      <c r="F11" s="72">
        <v>4582.3999999999996</v>
      </c>
      <c r="G11" s="64">
        <f t="shared" si="1"/>
        <v>66.663757110228545</v>
      </c>
      <c r="H11" s="64">
        <f t="shared" si="2"/>
        <v>100</v>
      </c>
      <c r="I11" s="70">
        <f t="shared" si="3"/>
        <v>0</v>
      </c>
      <c r="J11" s="65"/>
      <c r="K11" s="72"/>
      <c r="L11" s="72"/>
      <c r="M11" s="72"/>
      <c r="N11" s="67"/>
      <c r="O11" s="67"/>
      <c r="P11" s="69"/>
      <c r="Q11" s="71"/>
      <c r="R11" s="192">
        <v>1090.7</v>
      </c>
      <c r="S11" s="193"/>
      <c r="T11" s="4"/>
      <c r="U11" s="4"/>
    </row>
    <row r="12" spans="1:21" s="5" customFormat="1" ht="24.9" customHeight="1">
      <c r="A12" s="110">
        <v>7</v>
      </c>
      <c r="B12" s="117" t="s">
        <v>49</v>
      </c>
      <c r="C12" s="65">
        <v>26422.5</v>
      </c>
      <c r="D12" s="72">
        <f t="shared" si="0"/>
        <v>17615.2</v>
      </c>
      <c r="E12" s="72">
        <v>2201.9</v>
      </c>
      <c r="F12" s="72">
        <v>17615.2</v>
      </c>
      <c r="G12" s="64">
        <f t="shared" si="1"/>
        <v>66.667423597312904</v>
      </c>
      <c r="H12" s="64">
        <f t="shared" si="2"/>
        <v>100</v>
      </c>
      <c r="I12" s="70">
        <f t="shared" si="3"/>
        <v>0</v>
      </c>
      <c r="J12" s="65"/>
      <c r="K12" s="72"/>
      <c r="L12" s="72"/>
      <c r="M12" s="72"/>
      <c r="N12" s="67"/>
      <c r="O12" s="67"/>
      <c r="P12" s="69"/>
      <c r="Q12" s="71"/>
      <c r="R12" s="192"/>
      <c r="S12" s="193"/>
      <c r="T12" s="4"/>
      <c r="U12" s="4"/>
    </row>
    <row r="13" spans="1:21" s="5" customFormat="1" ht="24.9" customHeight="1">
      <c r="A13" s="110">
        <v>8</v>
      </c>
      <c r="B13" s="117" t="s">
        <v>50</v>
      </c>
      <c r="C13" s="65">
        <v>31616</v>
      </c>
      <c r="D13" s="72">
        <f t="shared" si="0"/>
        <v>21077.599999999999</v>
      </c>
      <c r="E13" s="72">
        <v>2634.7</v>
      </c>
      <c r="F13" s="72">
        <v>21077.599999999999</v>
      </c>
      <c r="G13" s="64">
        <f t="shared" si="1"/>
        <v>66.667510121457482</v>
      </c>
      <c r="H13" s="64">
        <f t="shared" si="2"/>
        <v>100</v>
      </c>
      <c r="I13" s="70">
        <f t="shared" si="3"/>
        <v>0</v>
      </c>
      <c r="J13" s="65"/>
      <c r="K13" s="72"/>
      <c r="L13" s="72"/>
      <c r="M13" s="72"/>
      <c r="N13" s="67"/>
      <c r="O13" s="67"/>
      <c r="P13" s="69"/>
      <c r="Q13" s="71"/>
      <c r="R13" s="192"/>
      <c r="S13" s="193">
        <v>288.5</v>
      </c>
      <c r="T13" s="4"/>
      <c r="U13" s="4"/>
    </row>
    <row r="14" spans="1:21" s="5" customFormat="1" ht="24.9" customHeight="1">
      <c r="A14" s="110">
        <v>9</v>
      </c>
      <c r="B14" s="118" t="s">
        <v>51</v>
      </c>
      <c r="C14" s="65">
        <v>18679.599999999999</v>
      </c>
      <c r="D14" s="72">
        <f t="shared" si="0"/>
        <v>12452.8</v>
      </c>
      <c r="E14" s="72">
        <v>1556.6</v>
      </c>
      <c r="F14" s="72">
        <v>12452.8</v>
      </c>
      <c r="G14" s="64">
        <f t="shared" si="1"/>
        <v>66.665239084348698</v>
      </c>
      <c r="H14" s="64">
        <f t="shared" si="2"/>
        <v>100</v>
      </c>
      <c r="I14" s="70">
        <f t="shared" si="3"/>
        <v>0</v>
      </c>
      <c r="J14" s="65"/>
      <c r="K14" s="72"/>
      <c r="L14" s="72"/>
      <c r="M14" s="72"/>
      <c r="N14" s="67"/>
      <c r="O14" s="67"/>
      <c r="P14" s="69"/>
      <c r="Q14" s="71"/>
      <c r="R14" s="192"/>
      <c r="S14" s="193">
        <v>108.2</v>
      </c>
      <c r="T14" s="4"/>
      <c r="U14" s="4"/>
    </row>
    <row r="15" spans="1:21" s="5" customFormat="1" ht="24.9" customHeight="1">
      <c r="A15" s="110">
        <v>10</v>
      </c>
      <c r="B15" s="118" t="s">
        <v>52</v>
      </c>
      <c r="C15" s="65">
        <v>7261.9</v>
      </c>
      <c r="D15" s="72">
        <f t="shared" si="0"/>
        <v>4841.6000000000004</v>
      </c>
      <c r="E15" s="72">
        <v>605.20000000000005</v>
      </c>
      <c r="F15" s="72">
        <v>4841.6000000000004</v>
      </c>
      <c r="G15" s="64">
        <f t="shared" si="1"/>
        <v>66.671256833611054</v>
      </c>
      <c r="H15" s="64">
        <f t="shared" si="2"/>
        <v>100</v>
      </c>
      <c r="I15" s="70">
        <f t="shared" si="3"/>
        <v>0</v>
      </c>
      <c r="J15" s="65"/>
      <c r="K15" s="72"/>
      <c r="L15" s="72"/>
      <c r="M15" s="72"/>
      <c r="N15" s="67"/>
      <c r="O15" s="67"/>
      <c r="P15" s="69"/>
      <c r="Q15" s="71"/>
      <c r="R15" s="192">
        <v>979.9</v>
      </c>
      <c r="S15" s="193"/>
      <c r="T15" s="4"/>
      <c r="U15" s="4"/>
    </row>
    <row r="16" spans="1:21" s="5" customFormat="1" ht="24.9" customHeight="1">
      <c r="A16" s="110">
        <v>11</v>
      </c>
      <c r="B16" s="117" t="s">
        <v>53</v>
      </c>
      <c r="C16" s="65"/>
      <c r="D16" s="72">
        <f t="shared" si="0"/>
        <v>0</v>
      </c>
      <c r="E16" s="72"/>
      <c r="F16" s="72">
        <v>0</v>
      </c>
      <c r="G16" s="64"/>
      <c r="H16" s="64"/>
      <c r="I16" s="70"/>
      <c r="J16" s="65"/>
      <c r="K16" s="72"/>
      <c r="L16" s="72"/>
      <c r="M16" s="72"/>
      <c r="N16" s="67"/>
      <c r="O16" s="67"/>
      <c r="P16" s="69"/>
      <c r="Q16" s="71"/>
      <c r="R16" s="192">
        <v>204.5</v>
      </c>
      <c r="S16" s="193"/>
      <c r="T16" s="4"/>
      <c r="U16" s="4"/>
    </row>
    <row r="17" spans="1:21" s="5" customFormat="1" ht="24.9" customHeight="1">
      <c r="A17" s="110">
        <v>12</v>
      </c>
      <c r="B17" s="117" t="s">
        <v>54</v>
      </c>
      <c r="C17" s="65">
        <v>5926</v>
      </c>
      <c r="D17" s="72">
        <f t="shared" si="0"/>
        <v>3950.4</v>
      </c>
      <c r="E17" s="72">
        <v>493.8</v>
      </c>
      <c r="F17" s="72">
        <v>3950.4</v>
      </c>
      <c r="G17" s="64">
        <f t="shared" si="1"/>
        <v>66.662166722915956</v>
      </c>
      <c r="H17" s="64">
        <f t="shared" si="2"/>
        <v>100</v>
      </c>
      <c r="I17" s="70">
        <f t="shared" si="3"/>
        <v>0</v>
      </c>
      <c r="J17" s="65"/>
      <c r="K17" s="72"/>
      <c r="L17" s="72"/>
      <c r="M17" s="72"/>
      <c r="N17" s="67"/>
      <c r="O17" s="67"/>
      <c r="P17" s="69"/>
      <c r="Q17" s="71"/>
      <c r="R17" s="192">
        <v>2169.3000000000002</v>
      </c>
      <c r="S17" s="193"/>
      <c r="T17" s="4"/>
      <c r="U17" s="4"/>
    </row>
    <row r="18" spans="1:21" s="5" customFormat="1" ht="24.9" customHeight="1">
      <c r="A18" s="110">
        <v>13</v>
      </c>
      <c r="B18" s="118" t="s">
        <v>55</v>
      </c>
      <c r="C18" s="65">
        <v>4289.1000000000004</v>
      </c>
      <c r="D18" s="72">
        <f t="shared" si="0"/>
        <v>2859.2</v>
      </c>
      <c r="E18" s="72">
        <v>357.4</v>
      </c>
      <c r="F18" s="72">
        <v>2859.2</v>
      </c>
      <c r="G18" s="64">
        <f t="shared" si="1"/>
        <v>66.662003683756481</v>
      </c>
      <c r="H18" s="64">
        <f t="shared" si="2"/>
        <v>100</v>
      </c>
      <c r="I18" s="70">
        <f t="shared" si="3"/>
        <v>0</v>
      </c>
      <c r="J18" s="65"/>
      <c r="K18" s="72"/>
      <c r="L18" s="72"/>
      <c r="M18" s="72"/>
      <c r="N18" s="67"/>
      <c r="O18" s="67"/>
      <c r="P18" s="69"/>
      <c r="Q18" s="71"/>
      <c r="R18" s="192">
        <v>715.7</v>
      </c>
      <c r="S18" s="193"/>
      <c r="T18" s="4"/>
      <c r="U18" s="4"/>
    </row>
    <row r="19" spans="1:21" s="5" customFormat="1" ht="24.9" customHeight="1">
      <c r="A19" s="110">
        <v>14</v>
      </c>
      <c r="B19" s="118" t="s">
        <v>56</v>
      </c>
      <c r="C19" s="65">
        <v>14050.7</v>
      </c>
      <c r="D19" s="72">
        <f t="shared" si="0"/>
        <v>9367.2000000000007</v>
      </c>
      <c r="E19" s="72">
        <v>1170.9000000000001</v>
      </c>
      <c r="F19" s="72">
        <v>9367.2000000000007</v>
      </c>
      <c r="G19" s="64">
        <f t="shared" si="1"/>
        <v>66.667141138875635</v>
      </c>
      <c r="H19" s="64">
        <f t="shared" si="2"/>
        <v>100</v>
      </c>
      <c r="I19" s="70">
        <f t="shared" si="3"/>
        <v>0</v>
      </c>
      <c r="J19" s="65"/>
      <c r="K19" s="72"/>
      <c r="L19" s="72"/>
      <c r="M19" s="72"/>
      <c r="N19" s="67"/>
      <c r="O19" s="67"/>
      <c r="P19" s="69"/>
      <c r="Q19" s="71"/>
      <c r="R19" s="192">
        <v>6106.3</v>
      </c>
      <c r="S19" s="193"/>
      <c r="T19" s="4"/>
      <c r="U19" s="4"/>
    </row>
    <row r="20" spans="1:21" s="5" customFormat="1" ht="24.9" customHeight="1">
      <c r="A20" s="110">
        <v>15</v>
      </c>
      <c r="B20" s="117" t="s">
        <v>57</v>
      </c>
      <c r="C20" s="65">
        <v>12041.2</v>
      </c>
      <c r="D20" s="72">
        <f t="shared" si="0"/>
        <v>8027.2</v>
      </c>
      <c r="E20" s="72">
        <v>1003.4</v>
      </c>
      <c r="F20" s="72">
        <v>8027.2</v>
      </c>
      <c r="G20" s="64">
        <f t="shared" si="1"/>
        <v>66.664452047968638</v>
      </c>
      <c r="H20" s="64">
        <f t="shared" si="2"/>
        <v>100</v>
      </c>
      <c r="I20" s="70">
        <f t="shared" si="3"/>
        <v>0</v>
      </c>
      <c r="J20" s="65"/>
      <c r="K20" s="72"/>
      <c r="L20" s="72"/>
      <c r="M20" s="72"/>
      <c r="N20" s="67"/>
      <c r="O20" s="67"/>
      <c r="P20" s="69"/>
      <c r="Q20" s="71"/>
      <c r="R20" s="192">
        <v>1396</v>
      </c>
      <c r="S20" s="193"/>
      <c r="T20" s="4"/>
      <c r="U20" s="4"/>
    </row>
    <row r="21" spans="1:21" s="5" customFormat="1" ht="24.9" customHeight="1">
      <c r="A21" s="110">
        <v>16</v>
      </c>
      <c r="B21" s="117" t="s">
        <v>58</v>
      </c>
      <c r="C21" s="65"/>
      <c r="D21" s="72">
        <f t="shared" si="0"/>
        <v>0</v>
      </c>
      <c r="E21" s="72"/>
      <c r="F21" s="72">
        <v>0</v>
      </c>
      <c r="G21" s="64"/>
      <c r="H21" s="64"/>
      <c r="I21" s="70"/>
      <c r="J21" s="65">
        <v>1770.6</v>
      </c>
      <c r="K21" s="72">
        <f>L21*8</f>
        <v>1180.8</v>
      </c>
      <c r="L21" s="72">
        <v>147.6</v>
      </c>
      <c r="M21" s="72">
        <f>K21*$H$17/100</f>
        <v>1180.8</v>
      </c>
      <c r="N21" s="67">
        <f>M21/J21*100</f>
        <v>66.689257878685197</v>
      </c>
      <c r="O21" s="67">
        <f>M21/K21*100</f>
        <v>100</v>
      </c>
      <c r="P21" s="69">
        <f>M21-K21</f>
        <v>0</v>
      </c>
      <c r="Q21" s="71"/>
      <c r="R21" s="192">
        <v>5358.9</v>
      </c>
      <c r="S21" s="193"/>
      <c r="T21" s="4"/>
      <c r="U21" s="4"/>
    </row>
    <row r="22" spans="1:21" s="5" customFormat="1" ht="24.9" customHeight="1">
      <c r="A22" s="110">
        <v>17</v>
      </c>
      <c r="B22" s="118" t="s">
        <v>59</v>
      </c>
      <c r="C22" s="65">
        <v>16009.3</v>
      </c>
      <c r="D22" s="72">
        <f t="shared" si="0"/>
        <v>10672.8</v>
      </c>
      <c r="E22" s="72">
        <v>1334.1</v>
      </c>
      <c r="F22" s="72">
        <v>10672.8</v>
      </c>
      <c r="G22" s="64">
        <f t="shared" si="1"/>
        <v>66.666250242046814</v>
      </c>
      <c r="H22" s="64">
        <f t="shared" si="2"/>
        <v>100</v>
      </c>
      <c r="I22" s="70">
        <f t="shared" si="3"/>
        <v>0</v>
      </c>
      <c r="J22" s="65"/>
      <c r="K22" s="72">
        <f t="shared" ref="K22:K79" si="4">L22*8</f>
        <v>0</v>
      </c>
      <c r="L22" s="72"/>
      <c r="M22" s="72">
        <v>0</v>
      </c>
      <c r="N22" s="67"/>
      <c r="O22" s="67"/>
      <c r="P22" s="69"/>
      <c r="Q22" s="71"/>
      <c r="R22" s="192">
        <v>1702.5</v>
      </c>
      <c r="S22" s="193"/>
      <c r="T22" s="4"/>
      <c r="U22" s="4"/>
    </row>
    <row r="23" spans="1:21" s="5" customFormat="1" ht="24.9" customHeight="1">
      <c r="A23" s="110">
        <v>18</v>
      </c>
      <c r="B23" s="117" t="s">
        <v>60</v>
      </c>
      <c r="C23" s="65">
        <v>38109.800000000003</v>
      </c>
      <c r="D23" s="72">
        <f t="shared" si="0"/>
        <v>25406.400000000001</v>
      </c>
      <c r="E23" s="72">
        <v>3175.8</v>
      </c>
      <c r="F23" s="72">
        <v>25406.400000000001</v>
      </c>
      <c r="G23" s="64">
        <f t="shared" si="1"/>
        <v>66.666316800403052</v>
      </c>
      <c r="H23" s="64">
        <f t="shared" si="2"/>
        <v>100</v>
      </c>
      <c r="I23" s="70">
        <f t="shared" si="3"/>
        <v>0</v>
      </c>
      <c r="J23" s="65"/>
      <c r="K23" s="72">
        <f t="shared" si="4"/>
        <v>0</v>
      </c>
      <c r="L23" s="72"/>
      <c r="M23" s="72">
        <f>K23*$H$17/100</f>
        <v>0</v>
      </c>
      <c r="N23" s="67"/>
      <c r="O23" s="67"/>
      <c r="P23" s="69"/>
      <c r="Q23" s="71"/>
      <c r="R23" s="192">
        <v>885.9</v>
      </c>
      <c r="S23" s="193"/>
      <c r="T23" s="4"/>
      <c r="U23" s="4"/>
    </row>
    <row r="24" spans="1:21" s="5" customFormat="1" ht="24.9" customHeight="1">
      <c r="A24" s="110">
        <v>19</v>
      </c>
      <c r="B24" s="118" t="s">
        <v>61</v>
      </c>
      <c r="C24" s="65"/>
      <c r="D24" s="72">
        <f t="shared" si="0"/>
        <v>0</v>
      </c>
      <c r="E24" s="72"/>
      <c r="F24" s="72">
        <v>0</v>
      </c>
      <c r="G24" s="64"/>
      <c r="H24" s="64"/>
      <c r="I24" s="70"/>
      <c r="J24" s="65">
        <v>36297.5</v>
      </c>
      <c r="K24" s="72">
        <f t="shared" si="4"/>
        <v>24198.400000000001</v>
      </c>
      <c r="L24" s="72">
        <v>3024.8</v>
      </c>
      <c r="M24" s="72">
        <f>K24*$H$17/100</f>
        <v>24198.400000000001</v>
      </c>
      <c r="N24" s="67">
        <f>M24/J24*100</f>
        <v>66.666850334045051</v>
      </c>
      <c r="O24" s="67">
        <f>M24/K24*100</f>
        <v>100</v>
      </c>
      <c r="P24" s="69">
        <f>M24-K24</f>
        <v>0</v>
      </c>
      <c r="Q24" s="71"/>
      <c r="R24" s="192">
        <v>2438.1999999999998</v>
      </c>
      <c r="S24" s="193"/>
      <c r="T24" s="4"/>
      <c r="U24" s="4"/>
    </row>
    <row r="25" spans="1:21" s="5" customFormat="1" ht="24.9" customHeight="1">
      <c r="A25" s="110">
        <v>20</v>
      </c>
      <c r="B25" s="118" t="s">
        <v>62</v>
      </c>
      <c r="C25" s="65">
        <v>7113.7</v>
      </c>
      <c r="D25" s="72">
        <f t="shared" si="0"/>
        <v>4742.3999999999996</v>
      </c>
      <c r="E25" s="72">
        <v>592.79999999999995</v>
      </c>
      <c r="F25" s="72">
        <v>4742.3999999999996</v>
      </c>
      <c r="G25" s="64">
        <f t="shared" si="1"/>
        <v>66.66572950785104</v>
      </c>
      <c r="H25" s="64">
        <f t="shared" si="2"/>
        <v>100</v>
      </c>
      <c r="I25" s="70">
        <f t="shared" si="3"/>
        <v>0</v>
      </c>
      <c r="J25" s="65"/>
      <c r="K25" s="72">
        <f t="shared" si="4"/>
        <v>0</v>
      </c>
      <c r="L25" s="72"/>
      <c r="M25" s="72">
        <v>0</v>
      </c>
      <c r="N25" s="67"/>
      <c r="O25" s="67"/>
      <c r="P25" s="69"/>
      <c r="Q25" s="71"/>
      <c r="R25" s="192">
        <v>1324.9</v>
      </c>
      <c r="S25" s="193"/>
      <c r="T25" s="4"/>
      <c r="U25" s="4"/>
    </row>
    <row r="26" spans="1:21" s="5" customFormat="1" ht="24.9" customHeight="1">
      <c r="A26" s="110">
        <v>21</v>
      </c>
      <c r="B26" s="117" t="s">
        <v>63</v>
      </c>
      <c r="C26" s="65"/>
      <c r="D26" s="72">
        <f t="shared" si="0"/>
        <v>0</v>
      </c>
      <c r="E26" s="72"/>
      <c r="F26" s="72">
        <v>0</v>
      </c>
      <c r="G26" s="64"/>
      <c r="H26" s="64"/>
      <c r="I26" s="70"/>
      <c r="J26" s="65">
        <v>779.1</v>
      </c>
      <c r="K26" s="72">
        <f t="shared" si="4"/>
        <v>519.20000000000005</v>
      </c>
      <c r="L26" s="72">
        <v>64.900000000000006</v>
      </c>
      <c r="M26" s="72">
        <f>K26*$H$17/100</f>
        <v>519.20000000000005</v>
      </c>
      <c r="N26" s="67">
        <f>M26/J26*100</f>
        <v>66.640996021049943</v>
      </c>
      <c r="O26" s="67">
        <f>M26/K26*100</f>
        <v>100</v>
      </c>
      <c r="P26" s="69">
        <f>M26-K26</f>
        <v>0</v>
      </c>
      <c r="Q26" s="71"/>
      <c r="R26" s="192">
        <v>585.29999999999995</v>
      </c>
      <c r="S26" s="193"/>
      <c r="T26" s="4"/>
      <c r="U26" s="4"/>
    </row>
    <row r="27" spans="1:21" s="5" customFormat="1" ht="24.9" customHeight="1">
      <c r="A27" s="110">
        <v>22</v>
      </c>
      <c r="B27" s="118" t="s">
        <v>64</v>
      </c>
      <c r="C27" s="65">
        <v>6974.4</v>
      </c>
      <c r="D27" s="72">
        <f t="shared" si="0"/>
        <v>4649.6000000000004</v>
      </c>
      <c r="E27" s="72">
        <v>581.20000000000005</v>
      </c>
      <c r="F27" s="72">
        <v>4649.6000000000004</v>
      </c>
      <c r="G27" s="64">
        <f t="shared" si="1"/>
        <v>66.666666666666671</v>
      </c>
      <c r="H27" s="64">
        <f t="shared" si="2"/>
        <v>100</v>
      </c>
      <c r="I27" s="70">
        <f t="shared" si="3"/>
        <v>0</v>
      </c>
      <c r="J27" s="65"/>
      <c r="K27" s="72">
        <f t="shared" si="4"/>
        <v>0</v>
      </c>
      <c r="L27" s="72"/>
      <c r="M27" s="72">
        <v>0</v>
      </c>
      <c r="N27" s="67"/>
      <c r="O27" s="67"/>
      <c r="P27" s="69"/>
      <c r="Q27" s="71"/>
      <c r="R27" s="192"/>
      <c r="S27" s="193"/>
      <c r="T27" s="4"/>
      <c r="U27" s="4"/>
    </row>
    <row r="28" spans="1:21" s="5" customFormat="1" ht="24.9" customHeight="1">
      <c r="A28" s="110">
        <v>23</v>
      </c>
      <c r="B28" s="118" t="s">
        <v>65</v>
      </c>
      <c r="C28" s="65">
        <v>19725.099999999999</v>
      </c>
      <c r="D28" s="72">
        <f t="shared" si="0"/>
        <v>13150.4</v>
      </c>
      <c r="E28" s="72">
        <v>1643.8</v>
      </c>
      <c r="F28" s="72">
        <v>13150.4</v>
      </c>
      <c r="G28" s="64">
        <f t="shared" si="1"/>
        <v>66.668356560929993</v>
      </c>
      <c r="H28" s="64">
        <f t="shared" si="2"/>
        <v>100</v>
      </c>
      <c r="I28" s="70">
        <f t="shared" si="3"/>
        <v>0</v>
      </c>
      <c r="J28" s="65"/>
      <c r="K28" s="72">
        <f t="shared" si="4"/>
        <v>0</v>
      </c>
      <c r="L28" s="72"/>
      <c r="M28" s="72">
        <v>0</v>
      </c>
      <c r="N28" s="67"/>
      <c r="O28" s="67"/>
      <c r="P28" s="69"/>
      <c r="Q28" s="71"/>
      <c r="R28" s="192">
        <v>1177</v>
      </c>
      <c r="S28" s="193"/>
      <c r="T28" s="4"/>
      <c r="U28" s="4"/>
    </row>
    <row r="29" spans="1:21" s="5" customFormat="1" ht="24.9" customHeight="1">
      <c r="A29" s="110">
        <v>24</v>
      </c>
      <c r="B29" s="117" t="s">
        <v>66</v>
      </c>
      <c r="C29" s="65">
        <v>25461.8</v>
      </c>
      <c r="D29" s="72">
        <f t="shared" si="0"/>
        <v>16974.400000000001</v>
      </c>
      <c r="E29" s="72">
        <v>2121.8000000000002</v>
      </c>
      <c r="F29" s="72">
        <v>16974.400000000001</v>
      </c>
      <c r="G29" s="64">
        <f t="shared" si="1"/>
        <v>66.666143006386051</v>
      </c>
      <c r="H29" s="64">
        <f t="shared" si="2"/>
        <v>100</v>
      </c>
      <c r="I29" s="70">
        <f t="shared" si="3"/>
        <v>0</v>
      </c>
      <c r="J29" s="65"/>
      <c r="K29" s="72">
        <f t="shared" si="4"/>
        <v>0</v>
      </c>
      <c r="L29" s="72"/>
      <c r="M29" s="72">
        <v>0</v>
      </c>
      <c r="N29" s="67"/>
      <c r="O29" s="67"/>
      <c r="P29" s="69"/>
      <c r="Q29" s="71"/>
      <c r="R29" s="192">
        <v>1122.9000000000001</v>
      </c>
      <c r="S29" s="193"/>
      <c r="T29" s="4"/>
      <c r="U29" s="4"/>
    </row>
    <row r="30" spans="1:21" s="5" customFormat="1" ht="24.9" customHeight="1">
      <c r="A30" s="110">
        <v>25</v>
      </c>
      <c r="B30" s="117" t="s">
        <v>67</v>
      </c>
      <c r="C30" s="65">
        <v>16716.099999999999</v>
      </c>
      <c r="D30" s="72">
        <f t="shared" si="0"/>
        <v>11144</v>
      </c>
      <c r="E30" s="72">
        <v>1393</v>
      </c>
      <c r="F30" s="72">
        <v>11144</v>
      </c>
      <c r="G30" s="64">
        <f t="shared" si="1"/>
        <v>66.66626784955821</v>
      </c>
      <c r="H30" s="64">
        <f t="shared" si="2"/>
        <v>100</v>
      </c>
      <c r="I30" s="70">
        <f t="shared" si="3"/>
        <v>0</v>
      </c>
      <c r="J30" s="65"/>
      <c r="K30" s="72">
        <f t="shared" si="4"/>
        <v>0</v>
      </c>
      <c r="L30" s="72"/>
      <c r="M30" s="72">
        <v>0</v>
      </c>
      <c r="N30" s="67"/>
      <c r="O30" s="67"/>
      <c r="P30" s="69"/>
      <c r="Q30" s="71"/>
      <c r="R30" s="192">
        <v>1840.2</v>
      </c>
      <c r="S30" s="193"/>
      <c r="T30" s="4"/>
      <c r="U30" s="4"/>
    </row>
    <row r="31" spans="1:21" s="5" customFormat="1" ht="24.9" customHeight="1">
      <c r="A31" s="110">
        <v>26</v>
      </c>
      <c r="B31" s="118" t="s">
        <v>68</v>
      </c>
      <c r="C31" s="65">
        <v>25699.4</v>
      </c>
      <c r="D31" s="72">
        <f t="shared" si="0"/>
        <v>17132.8</v>
      </c>
      <c r="E31" s="72">
        <v>2141.6</v>
      </c>
      <c r="F31" s="72">
        <v>17132.8</v>
      </c>
      <c r="G31" s="64">
        <f t="shared" si="1"/>
        <v>66.666147847809668</v>
      </c>
      <c r="H31" s="64">
        <f t="shared" si="2"/>
        <v>100</v>
      </c>
      <c r="I31" s="70">
        <f t="shared" si="3"/>
        <v>0</v>
      </c>
      <c r="J31" s="65"/>
      <c r="K31" s="72">
        <f t="shared" si="4"/>
        <v>0</v>
      </c>
      <c r="L31" s="72"/>
      <c r="M31" s="72">
        <v>0</v>
      </c>
      <c r="N31" s="67"/>
      <c r="O31" s="67"/>
      <c r="P31" s="69"/>
      <c r="Q31" s="71"/>
      <c r="R31" s="192">
        <v>129.1</v>
      </c>
      <c r="S31" s="193"/>
      <c r="T31" s="4"/>
      <c r="U31" s="4"/>
    </row>
    <row r="32" spans="1:21" s="5" customFormat="1" ht="24.9" customHeight="1">
      <c r="A32" s="110">
        <v>27</v>
      </c>
      <c r="B32" s="119" t="s">
        <v>69</v>
      </c>
      <c r="C32" s="65">
        <v>9268.7000000000007</v>
      </c>
      <c r="D32" s="72">
        <f t="shared" si="0"/>
        <v>6179.2</v>
      </c>
      <c r="E32" s="72">
        <v>772.4</v>
      </c>
      <c r="F32" s="72">
        <v>6179.2</v>
      </c>
      <c r="G32" s="64">
        <f t="shared" si="1"/>
        <v>66.667385933302398</v>
      </c>
      <c r="H32" s="64">
        <f t="shared" si="2"/>
        <v>100</v>
      </c>
      <c r="I32" s="70">
        <f t="shared" si="3"/>
        <v>0</v>
      </c>
      <c r="J32" s="65"/>
      <c r="K32" s="72">
        <f t="shared" si="4"/>
        <v>0</v>
      </c>
      <c r="L32" s="72"/>
      <c r="M32" s="72">
        <v>0</v>
      </c>
      <c r="N32" s="67"/>
      <c r="O32" s="67"/>
      <c r="P32" s="69"/>
      <c r="Q32" s="71"/>
      <c r="R32" s="192">
        <v>4338.2</v>
      </c>
      <c r="S32" s="193"/>
      <c r="T32" s="4"/>
      <c r="U32" s="4"/>
    </row>
    <row r="33" spans="1:21" s="5" customFormat="1" ht="24.9" customHeight="1">
      <c r="A33" s="110">
        <v>28</v>
      </c>
      <c r="B33" s="117" t="s">
        <v>70</v>
      </c>
      <c r="C33" s="65">
        <v>4632.7</v>
      </c>
      <c r="D33" s="72">
        <f t="shared" si="0"/>
        <v>3088.8</v>
      </c>
      <c r="E33" s="72">
        <v>386.1</v>
      </c>
      <c r="F33" s="72">
        <v>3088.8</v>
      </c>
      <c r="G33" s="64">
        <f t="shared" si="1"/>
        <v>66.673861894791386</v>
      </c>
      <c r="H33" s="64">
        <f t="shared" si="2"/>
        <v>100</v>
      </c>
      <c r="I33" s="70">
        <f t="shared" si="3"/>
        <v>0</v>
      </c>
      <c r="J33" s="65"/>
      <c r="K33" s="72">
        <f t="shared" si="4"/>
        <v>0</v>
      </c>
      <c r="L33" s="72"/>
      <c r="M33" s="72">
        <v>0</v>
      </c>
      <c r="N33" s="67"/>
      <c r="O33" s="67"/>
      <c r="P33" s="69"/>
      <c r="Q33" s="71"/>
      <c r="R33" s="192"/>
      <c r="S33" s="193">
        <v>1484.4</v>
      </c>
      <c r="T33" s="4"/>
      <c r="U33" s="4"/>
    </row>
    <row r="34" spans="1:21" s="5" customFormat="1" ht="24.9" customHeight="1">
      <c r="A34" s="110">
        <v>29</v>
      </c>
      <c r="B34" s="117" t="s">
        <v>71</v>
      </c>
      <c r="C34" s="65">
        <v>45730.5</v>
      </c>
      <c r="D34" s="72">
        <f t="shared" si="0"/>
        <v>30487.200000000001</v>
      </c>
      <c r="E34" s="72">
        <v>3810.9</v>
      </c>
      <c r="F34" s="72">
        <v>30487.200000000001</v>
      </c>
      <c r="G34" s="64">
        <f t="shared" si="1"/>
        <v>66.667104011545902</v>
      </c>
      <c r="H34" s="64">
        <f t="shared" si="2"/>
        <v>100</v>
      </c>
      <c r="I34" s="70">
        <f t="shared" si="3"/>
        <v>0</v>
      </c>
      <c r="J34" s="65"/>
      <c r="K34" s="72">
        <f t="shared" si="4"/>
        <v>0</v>
      </c>
      <c r="L34" s="72">
        <v>0</v>
      </c>
      <c r="M34" s="72">
        <v>0</v>
      </c>
      <c r="N34" s="67"/>
      <c r="O34" s="67"/>
      <c r="P34" s="69"/>
      <c r="Q34" s="71"/>
      <c r="R34" s="192">
        <v>3714.4</v>
      </c>
      <c r="S34" s="193"/>
      <c r="T34" s="4"/>
      <c r="U34" s="4"/>
    </row>
    <row r="35" spans="1:21" s="5" customFormat="1" ht="24.9" customHeight="1">
      <c r="A35" s="110">
        <v>30</v>
      </c>
      <c r="B35" s="117" t="s">
        <v>72</v>
      </c>
      <c r="C35" s="65">
        <v>17227.099999999999</v>
      </c>
      <c r="D35" s="72">
        <f t="shared" si="0"/>
        <v>11484.8</v>
      </c>
      <c r="E35" s="72">
        <v>1435.6</v>
      </c>
      <c r="F35" s="72">
        <v>11484.8</v>
      </c>
      <c r="G35" s="64">
        <f t="shared" si="1"/>
        <v>66.667053653836106</v>
      </c>
      <c r="H35" s="64">
        <f t="shared" si="2"/>
        <v>100</v>
      </c>
      <c r="I35" s="70">
        <f t="shared" si="3"/>
        <v>0</v>
      </c>
      <c r="J35" s="65"/>
      <c r="K35" s="72">
        <f t="shared" si="4"/>
        <v>0</v>
      </c>
      <c r="L35" s="72">
        <v>0</v>
      </c>
      <c r="M35" s="72">
        <v>0</v>
      </c>
      <c r="N35" s="67"/>
      <c r="O35" s="67"/>
      <c r="P35" s="69"/>
      <c r="Q35" s="71"/>
      <c r="R35" s="192"/>
      <c r="S35" s="193"/>
      <c r="T35" s="4"/>
      <c r="U35" s="4"/>
    </row>
    <row r="36" spans="1:21" s="5" customFormat="1" ht="24.9" customHeight="1">
      <c r="A36" s="110">
        <v>31</v>
      </c>
      <c r="B36" s="120" t="s">
        <v>73</v>
      </c>
      <c r="C36" s="65"/>
      <c r="D36" s="72">
        <f t="shared" si="0"/>
        <v>0</v>
      </c>
      <c r="E36" s="72"/>
      <c r="F36" s="72">
        <v>0</v>
      </c>
      <c r="G36" s="64"/>
      <c r="H36" s="64"/>
      <c r="I36" s="70"/>
      <c r="J36" s="65">
        <v>2728.8</v>
      </c>
      <c r="K36" s="72">
        <f t="shared" si="4"/>
        <v>1819.2</v>
      </c>
      <c r="L36" s="72">
        <v>227.4</v>
      </c>
      <c r="M36" s="72">
        <f>K36*$H$17/100</f>
        <v>1819.2</v>
      </c>
      <c r="N36" s="67">
        <f>M36/J36*100</f>
        <v>66.666666666666657</v>
      </c>
      <c r="O36" s="67">
        <f>M36/K36*100</f>
        <v>100</v>
      </c>
      <c r="P36" s="69">
        <f>M36-K36</f>
        <v>0</v>
      </c>
      <c r="Q36" s="71"/>
      <c r="R36" s="192">
        <v>354.5</v>
      </c>
      <c r="S36" s="193"/>
      <c r="T36" s="4"/>
      <c r="U36" s="4"/>
    </row>
    <row r="37" spans="1:21" s="5" customFormat="1" ht="24.9" customHeight="1">
      <c r="A37" s="110">
        <v>32</v>
      </c>
      <c r="B37" s="120" t="s">
        <v>74</v>
      </c>
      <c r="C37" s="65">
        <v>16009</v>
      </c>
      <c r="D37" s="72">
        <f t="shared" si="0"/>
        <v>10672.8</v>
      </c>
      <c r="E37" s="72">
        <v>1334.1</v>
      </c>
      <c r="F37" s="72">
        <v>10672.8</v>
      </c>
      <c r="G37" s="64">
        <f t="shared" si="1"/>
        <v>66.667499531513513</v>
      </c>
      <c r="H37" s="64">
        <f t="shared" si="2"/>
        <v>100</v>
      </c>
      <c r="I37" s="70">
        <f t="shared" si="3"/>
        <v>0</v>
      </c>
      <c r="J37" s="65"/>
      <c r="K37" s="72">
        <f t="shared" si="4"/>
        <v>0</v>
      </c>
      <c r="L37" s="72">
        <v>0</v>
      </c>
      <c r="M37" s="72">
        <v>0</v>
      </c>
      <c r="N37" s="67"/>
      <c r="O37" s="67"/>
      <c r="P37" s="69"/>
      <c r="Q37" s="71"/>
      <c r="R37" s="192">
        <v>381.4</v>
      </c>
      <c r="S37" s="193"/>
      <c r="T37" s="4"/>
      <c r="U37" s="4"/>
    </row>
    <row r="38" spans="1:21" s="5" customFormat="1" ht="24.9" customHeight="1">
      <c r="A38" s="110">
        <v>33</v>
      </c>
      <c r="B38" s="120" t="s">
        <v>75</v>
      </c>
      <c r="C38" s="65">
        <v>10028</v>
      </c>
      <c r="D38" s="72">
        <f t="shared" si="0"/>
        <v>6685.6</v>
      </c>
      <c r="E38" s="72">
        <v>835.7</v>
      </c>
      <c r="F38" s="72">
        <v>6685.6</v>
      </c>
      <c r="G38" s="64">
        <f t="shared" si="1"/>
        <v>66.669325887514958</v>
      </c>
      <c r="H38" s="64">
        <f t="shared" si="2"/>
        <v>100</v>
      </c>
      <c r="I38" s="70">
        <f t="shared" si="3"/>
        <v>0</v>
      </c>
      <c r="J38" s="65"/>
      <c r="K38" s="72">
        <f t="shared" si="4"/>
        <v>0</v>
      </c>
      <c r="L38" s="72">
        <v>0</v>
      </c>
      <c r="M38" s="72">
        <v>0</v>
      </c>
      <c r="N38" s="67"/>
      <c r="O38" s="67"/>
      <c r="P38" s="69"/>
      <c r="Q38" s="71"/>
      <c r="R38" s="192">
        <v>268.8</v>
      </c>
      <c r="S38" s="193"/>
      <c r="T38" s="4"/>
      <c r="U38" s="4"/>
    </row>
    <row r="39" spans="1:21" s="5" customFormat="1" ht="24.9" customHeight="1">
      <c r="A39" s="110">
        <v>34</v>
      </c>
      <c r="B39" s="120" t="s">
        <v>76</v>
      </c>
      <c r="C39" s="65"/>
      <c r="D39" s="72">
        <f t="shared" si="0"/>
        <v>0</v>
      </c>
      <c r="E39" s="72"/>
      <c r="F39" s="72">
        <v>0</v>
      </c>
      <c r="G39" s="64"/>
      <c r="H39" s="64"/>
      <c r="I39" s="70"/>
      <c r="J39" s="65"/>
      <c r="K39" s="72">
        <f t="shared" si="4"/>
        <v>0</v>
      </c>
      <c r="L39" s="72">
        <v>0</v>
      </c>
      <c r="M39" s="72">
        <v>0</v>
      </c>
      <c r="N39" s="67"/>
      <c r="O39" s="67"/>
      <c r="P39" s="69"/>
      <c r="Q39" s="71"/>
      <c r="R39" s="192">
        <v>506.3</v>
      </c>
      <c r="S39" s="193"/>
      <c r="T39" s="4"/>
      <c r="U39" s="4"/>
    </row>
    <row r="40" spans="1:21" s="5" customFormat="1" ht="24.9" customHeight="1">
      <c r="A40" s="110">
        <v>35</v>
      </c>
      <c r="B40" s="120" t="s">
        <v>77</v>
      </c>
      <c r="C40" s="65">
        <v>12226.2</v>
      </c>
      <c r="D40" s="72">
        <f t="shared" si="0"/>
        <v>8151.2</v>
      </c>
      <c r="E40" s="72">
        <v>1018.9</v>
      </c>
      <c r="F40" s="72">
        <v>8151.2</v>
      </c>
      <c r="G40" s="64">
        <f t="shared" si="1"/>
        <v>66.669938329161965</v>
      </c>
      <c r="H40" s="64">
        <f t="shared" si="2"/>
        <v>100</v>
      </c>
      <c r="I40" s="70">
        <f t="shared" si="3"/>
        <v>0</v>
      </c>
      <c r="J40" s="65"/>
      <c r="K40" s="72">
        <f t="shared" si="4"/>
        <v>0</v>
      </c>
      <c r="L40" s="72">
        <v>0</v>
      </c>
      <c r="M40" s="72">
        <v>0</v>
      </c>
      <c r="N40" s="67"/>
      <c r="O40" s="67"/>
      <c r="P40" s="69"/>
      <c r="Q40" s="71"/>
      <c r="R40" s="192">
        <v>269.60000000000002</v>
      </c>
      <c r="S40" s="193"/>
      <c r="T40" s="4"/>
      <c r="U40" s="4"/>
    </row>
    <row r="41" spans="1:21" s="5" customFormat="1" ht="24.9" customHeight="1">
      <c r="A41" s="110">
        <v>36</v>
      </c>
      <c r="B41" s="120" t="s">
        <v>78</v>
      </c>
      <c r="C41" s="65">
        <v>32403.3</v>
      </c>
      <c r="D41" s="72">
        <f t="shared" si="0"/>
        <v>21602.400000000001</v>
      </c>
      <c r="E41" s="72">
        <v>2700.3</v>
      </c>
      <c r="F41" s="72">
        <v>21602.400000000001</v>
      </c>
      <c r="G41" s="64">
        <f t="shared" si="1"/>
        <v>66.667283887752177</v>
      </c>
      <c r="H41" s="64">
        <f t="shared" si="2"/>
        <v>100</v>
      </c>
      <c r="I41" s="70">
        <f t="shared" si="3"/>
        <v>0</v>
      </c>
      <c r="J41" s="65"/>
      <c r="K41" s="72">
        <f t="shared" si="4"/>
        <v>0</v>
      </c>
      <c r="L41" s="72">
        <v>0</v>
      </c>
      <c r="M41" s="72">
        <v>0</v>
      </c>
      <c r="N41" s="67"/>
      <c r="O41" s="67"/>
      <c r="P41" s="69"/>
      <c r="Q41" s="71"/>
      <c r="R41" s="192">
        <v>317.3</v>
      </c>
      <c r="S41" s="193"/>
      <c r="T41" s="4"/>
      <c r="U41" s="4"/>
    </row>
    <row r="42" spans="1:21" s="5" customFormat="1" ht="24.9" customHeight="1">
      <c r="A42" s="110">
        <v>37</v>
      </c>
      <c r="B42" s="120" t="s">
        <v>79</v>
      </c>
      <c r="C42" s="65">
        <v>25771.1</v>
      </c>
      <c r="D42" s="72">
        <f t="shared" si="0"/>
        <v>17180.8</v>
      </c>
      <c r="E42" s="72">
        <v>2147.6</v>
      </c>
      <c r="F42" s="72">
        <v>17180.8</v>
      </c>
      <c r="G42" s="64">
        <f t="shared" si="1"/>
        <v>66.666925354369823</v>
      </c>
      <c r="H42" s="64">
        <f t="shared" si="2"/>
        <v>100</v>
      </c>
      <c r="I42" s="70">
        <f t="shared" si="3"/>
        <v>0</v>
      </c>
      <c r="J42" s="65"/>
      <c r="K42" s="72">
        <f t="shared" si="4"/>
        <v>0</v>
      </c>
      <c r="L42" s="72">
        <v>0</v>
      </c>
      <c r="M42" s="72">
        <v>0</v>
      </c>
      <c r="N42" s="67"/>
      <c r="O42" s="67"/>
      <c r="P42" s="69"/>
      <c r="Q42" s="71"/>
      <c r="R42" s="192">
        <v>215.8</v>
      </c>
      <c r="S42" s="193"/>
      <c r="T42" s="4"/>
      <c r="U42" s="4"/>
    </row>
    <row r="43" spans="1:21" s="5" customFormat="1" ht="24.9" customHeight="1">
      <c r="A43" s="110">
        <v>38</v>
      </c>
      <c r="B43" s="120" t="s">
        <v>80</v>
      </c>
      <c r="C43" s="65"/>
      <c r="D43" s="72">
        <f t="shared" si="0"/>
        <v>0</v>
      </c>
      <c r="E43" s="72"/>
      <c r="F43" s="72">
        <v>0</v>
      </c>
      <c r="G43" s="64"/>
      <c r="H43" s="64"/>
      <c r="I43" s="70"/>
      <c r="J43" s="65">
        <v>128.6</v>
      </c>
      <c r="K43" s="72">
        <f t="shared" si="4"/>
        <v>85.6</v>
      </c>
      <c r="L43" s="72">
        <v>10.7</v>
      </c>
      <c r="M43" s="72">
        <f>K43*$H$17/100</f>
        <v>85.6</v>
      </c>
      <c r="N43" s="67">
        <f>M43/J43*100</f>
        <v>66.56298600311041</v>
      </c>
      <c r="O43" s="67">
        <f>M43/K43*100</f>
        <v>100</v>
      </c>
      <c r="P43" s="69">
        <f>M43-K43</f>
        <v>0</v>
      </c>
      <c r="Q43" s="71"/>
      <c r="R43" s="192">
        <v>112</v>
      </c>
      <c r="S43" s="193"/>
      <c r="T43" s="4"/>
      <c r="U43" s="4"/>
    </row>
    <row r="44" spans="1:21" s="5" customFormat="1" ht="24.9" customHeight="1">
      <c r="A44" s="110">
        <v>39</v>
      </c>
      <c r="B44" s="120" t="s">
        <v>81</v>
      </c>
      <c r="C44" s="65">
        <v>101356</v>
      </c>
      <c r="D44" s="72">
        <f t="shared" si="0"/>
        <v>67570.399999999994</v>
      </c>
      <c r="E44" s="72">
        <v>8446.2999999999993</v>
      </c>
      <c r="F44" s="72">
        <v>67570.399999999994</v>
      </c>
      <c r="G44" s="64">
        <f t="shared" si="1"/>
        <v>66.666403567623021</v>
      </c>
      <c r="H44" s="64">
        <f t="shared" si="2"/>
        <v>100</v>
      </c>
      <c r="I44" s="70">
        <f t="shared" si="3"/>
        <v>0</v>
      </c>
      <c r="J44" s="65"/>
      <c r="K44" s="72">
        <f t="shared" si="4"/>
        <v>0</v>
      </c>
      <c r="L44" s="72">
        <v>0</v>
      </c>
      <c r="M44" s="72">
        <v>0</v>
      </c>
      <c r="N44" s="67"/>
      <c r="O44" s="67"/>
      <c r="P44" s="69"/>
      <c r="Q44" s="71"/>
      <c r="R44" s="192">
        <v>346.2</v>
      </c>
      <c r="S44" s="193"/>
      <c r="T44" s="4"/>
      <c r="U44" s="4"/>
    </row>
    <row r="45" spans="1:21" s="5" customFormat="1" ht="24.9" customHeight="1">
      <c r="A45" s="110">
        <v>40</v>
      </c>
      <c r="B45" s="120" t="s">
        <v>82</v>
      </c>
      <c r="C45" s="65">
        <v>1799.8</v>
      </c>
      <c r="D45" s="72">
        <f t="shared" si="0"/>
        <v>1200</v>
      </c>
      <c r="E45" s="72">
        <v>150</v>
      </c>
      <c r="F45" s="72">
        <v>1200</v>
      </c>
      <c r="G45" s="64">
        <f t="shared" si="1"/>
        <v>66.674074897210801</v>
      </c>
      <c r="H45" s="64">
        <f t="shared" si="2"/>
        <v>100</v>
      </c>
      <c r="I45" s="70">
        <f t="shared" si="3"/>
        <v>0</v>
      </c>
      <c r="J45" s="65"/>
      <c r="K45" s="72">
        <f t="shared" si="4"/>
        <v>0</v>
      </c>
      <c r="L45" s="72">
        <v>0</v>
      </c>
      <c r="M45" s="72">
        <v>0</v>
      </c>
      <c r="N45" s="67"/>
      <c r="O45" s="67"/>
      <c r="P45" s="69"/>
      <c r="Q45" s="71"/>
      <c r="R45" s="192">
        <v>210.3</v>
      </c>
      <c r="S45" s="193"/>
      <c r="T45" s="4"/>
      <c r="U45" s="4"/>
    </row>
    <row r="46" spans="1:21" s="5" customFormat="1" ht="24.9" customHeight="1">
      <c r="A46" s="110">
        <v>41</v>
      </c>
      <c r="B46" s="120" t="s">
        <v>83</v>
      </c>
      <c r="C46" s="65">
        <v>22506.799999999999</v>
      </c>
      <c r="D46" s="72">
        <f t="shared" si="0"/>
        <v>15004.8</v>
      </c>
      <c r="E46" s="72">
        <v>1875.6</v>
      </c>
      <c r="F46" s="72">
        <v>15004.8</v>
      </c>
      <c r="G46" s="64">
        <f t="shared" si="1"/>
        <v>66.667851493770769</v>
      </c>
      <c r="H46" s="64">
        <f t="shared" si="2"/>
        <v>100</v>
      </c>
      <c r="I46" s="70">
        <f t="shared" si="3"/>
        <v>0</v>
      </c>
      <c r="J46" s="65"/>
      <c r="K46" s="72">
        <f t="shared" si="4"/>
        <v>0</v>
      </c>
      <c r="L46" s="72">
        <v>0</v>
      </c>
      <c r="M46" s="72">
        <v>0</v>
      </c>
      <c r="N46" s="67"/>
      <c r="O46" s="67"/>
      <c r="P46" s="69"/>
      <c r="Q46" s="71"/>
      <c r="R46" s="192"/>
      <c r="S46" s="193"/>
      <c r="T46" s="4"/>
      <c r="U46" s="4"/>
    </row>
    <row r="47" spans="1:21" s="5" customFormat="1" ht="24.9" customHeight="1">
      <c r="A47" s="110">
        <v>42</v>
      </c>
      <c r="B47" s="120" t="s">
        <v>84</v>
      </c>
      <c r="C47" s="65">
        <v>19394.2</v>
      </c>
      <c r="D47" s="72">
        <f t="shared" si="0"/>
        <v>12929.6</v>
      </c>
      <c r="E47" s="72">
        <v>1616.2</v>
      </c>
      <c r="F47" s="72">
        <v>12929.6</v>
      </c>
      <c r="G47" s="64">
        <f t="shared" si="1"/>
        <v>66.667354157428505</v>
      </c>
      <c r="H47" s="64">
        <f t="shared" si="2"/>
        <v>100</v>
      </c>
      <c r="I47" s="70">
        <f t="shared" si="3"/>
        <v>0</v>
      </c>
      <c r="J47" s="65"/>
      <c r="K47" s="72">
        <f t="shared" si="4"/>
        <v>0</v>
      </c>
      <c r="L47" s="72">
        <v>0</v>
      </c>
      <c r="M47" s="72">
        <v>0</v>
      </c>
      <c r="N47" s="67"/>
      <c r="O47" s="67"/>
      <c r="P47" s="69"/>
      <c r="Q47" s="71"/>
      <c r="R47" s="192">
        <v>601.1</v>
      </c>
      <c r="S47" s="193"/>
      <c r="T47" s="4"/>
      <c r="U47" s="4"/>
    </row>
    <row r="48" spans="1:21" s="5" customFormat="1" ht="24.9" customHeight="1">
      <c r="A48" s="110">
        <v>43</v>
      </c>
      <c r="B48" s="120" t="s">
        <v>85</v>
      </c>
      <c r="C48" s="65">
        <v>11242.9</v>
      </c>
      <c r="D48" s="72">
        <f t="shared" si="0"/>
        <v>7495.2</v>
      </c>
      <c r="E48" s="72">
        <v>936.9</v>
      </c>
      <c r="F48" s="72">
        <v>7495.2</v>
      </c>
      <c r="G48" s="64">
        <f t="shared" si="1"/>
        <v>66.666073699846123</v>
      </c>
      <c r="H48" s="64">
        <f t="shared" si="2"/>
        <v>100</v>
      </c>
      <c r="I48" s="70">
        <f t="shared" si="3"/>
        <v>0</v>
      </c>
      <c r="J48" s="65"/>
      <c r="K48" s="72">
        <f t="shared" si="4"/>
        <v>0</v>
      </c>
      <c r="L48" s="72">
        <v>0</v>
      </c>
      <c r="M48" s="72">
        <v>0</v>
      </c>
      <c r="N48" s="67"/>
      <c r="O48" s="67"/>
      <c r="P48" s="69"/>
      <c r="Q48" s="71"/>
      <c r="R48" s="192">
        <v>198.3</v>
      </c>
      <c r="S48" s="193"/>
      <c r="T48" s="4"/>
      <c r="U48" s="4"/>
    </row>
    <row r="49" spans="1:21" s="5" customFormat="1" ht="24.9" customHeight="1">
      <c r="A49" s="110">
        <v>44</v>
      </c>
      <c r="B49" s="120" t="s">
        <v>86</v>
      </c>
      <c r="C49" s="65"/>
      <c r="D49" s="72">
        <f t="shared" si="0"/>
        <v>0</v>
      </c>
      <c r="E49" s="72"/>
      <c r="F49" s="72">
        <v>0</v>
      </c>
      <c r="G49" s="64"/>
      <c r="H49" s="64"/>
      <c r="I49" s="70"/>
      <c r="J49" s="65">
        <v>1650.4</v>
      </c>
      <c r="K49" s="72">
        <f t="shared" si="4"/>
        <v>1100</v>
      </c>
      <c r="L49" s="72">
        <v>137.5</v>
      </c>
      <c r="M49" s="72">
        <f>K49*$H$17/100</f>
        <v>1100</v>
      </c>
      <c r="N49" s="67">
        <f>M49/J49*100</f>
        <v>66.650508967523024</v>
      </c>
      <c r="O49" s="67">
        <f>M49/K49*100</f>
        <v>100</v>
      </c>
      <c r="P49" s="69">
        <f>M49-K49</f>
        <v>0</v>
      </c>
      <c r="Q49" s="71"/>
      <c r="R49" s="192">
        <v>414</v>
      </c>
      <c r="S49" s="193"/>
      <c r="T49" s="4"/>
      <c r="U49" s="4"/>
    </row>
    <row r="50" spans="1:21" s="5" customFormat="1" ht="24.9" customHeight="1">
      <c r="A50" s="110">
        <v>45</v>
      </c>
      <c r="B50" s="120" t="s">
        <v>87</v>
      </c>
      <c r="C50" s="65">
        <v>15425.8</v>
      </c>
      <c r="D50" s="72">
        <f t="shared" si="0"/>
        <v>10284</v>
      </c>
      <c r="E50" s="72">
        <v>1285.5</v>
      </c>
      <c r="F50" s="72">
        <v>10284</v>
      </c>
      <c r="G50" s="64">
        <f t="shared" si="1"/>
        <v>66.667531019460895</v>
      </c>
      <c r="H50" s="64">
        <f t="shared" si="2"/>
        <v>100</v>
      </c>
      <c r="I50" s="70">
        <f t="shared" si="3"/>
        <v>0</v>
      </c>
      <c r="J50" s="65"/>
      <c r="K50" s="72">
        <f t="shared" si="4"/>
        <v>0</v>
      </c>
      <c r="L50" s="72">
        <v>0</v>
      </c>
      <c r="M50" s="72">
        <v>0</v>
      </c>
      <c r="N50" s="67"/>
      <c r="O50" s="67"/>
      <c r="P50" s="69"/>
      <c r="Q50" s="71"/>
      <c r="R50" s="192">
        <v>260.5</v>
      </c>
      <c r="S50" s="193"/>
      <c r="T50" s="4"/>
      <c r="U50" s="4"/>
    </row>
    <row r="51" spans="1:21" s="5" customFormat="1" ht="24.9" customHeight="1">
      <c r="A51" s="110">
        <v>46</v>
      </c>
      <c r="B51" s="120" t="s">
        <v>88</v>
      </c>
      <c r="C51" s="65">
        <v>17105.400000000001</v>
      </c>
      <c r="D51" s="72">
        <f t="shared" si="0"/>
        <v>11404</v>
      </c>
      <c r="E51" s="72">
        <v>1425.5</v>
      </c>
      <c r="F51" s="72">
        <v>11404</v>
      </c>
      <c r="G51" s="64">
        <f t="shared" si="1"/>
        <v>66.669005109497576</v>
      </c>
      <c r="H51" s="64">
        <f t="shared" si="2"/>
        <v>100</v>
      </c>
      <c r="I51" s="70">
        <f t="shared" si="3"/>
        <v>0</v>
      </c>
      <c r="J51" s="65"/>
      <c r="K51" s="72">
        <f t="shared" si="4"/>
        <v>0</v>
      </c>
      <c r="L51" s="72">
        <v>0</v>
      </c>
      <c r="M51" s="72">
        <v>0</v>
      </c>
      <c r="N51" s="67"/>
      <c r="O51" s="67"/>
      <c r="P51" s="69"/>
      <c r="Q51" s="71"/>
      <c r="R51" s="192">
        <v>1470.9</v>
      </c>
      <c r="S51" s="193"/>
      <c r="T51" s="4"/>
      <c r="U51" s="4"/>
    </row>
    <row r="52" spans="1:21" s="5" customFormat="1" ht="24.9" customHeight="1">
      <c r="A52" s="110">
        <v>47</v>
      </c>
      <c r="B52" s="120" t="s">
        <v>89</v>
      </c>
      <c r="C52" s="65">
        <v>18991</v>
      </c>
      <c r="D52" s="72">
        <f t="shared" si="0"/>
        <v>12660.8</v>
      </c>
      <c r="E52" s="72">
        <v>1582.6</v>
      </c>
      <c r="F52" s="72">
        <v>12660.8</v>
      </c>
      <c r="G52" s="64">
        <f t="shared" si="1"/>
        <v>66.667368753620124</v>
      </c>
      <c r="H52" s="64">
        <f t="shared" si="2"/>
        <v>100</v>
      </c>
      <c r="I52" s="70">
        <f t="shared" si="3"/>
        <v>0</v>
      </c>
      <c r="J52" s="65"/>
      <c r="K52" s="72">
        <f t="shared" si="4"/>
        <v>0</v>
      </c>
      <c r="L52" s="72">
        <v>0</v>
      </c>
      <c r="M52" s="72">
        <v>0</v>
      </c>
      <c r="N52" s="67"/>
      <c r="O52" s="67"/>
      <c r="P52" s="69"/>
      <c r="Q52" s="71"/>
      <c r="R52" s="192">
        <v>665.3</v>
      </c>
      <c r="S52" s="193"/>
      <c r="T52" s="4"/>
      <c r="U52" s="4"/>
    </row>
    <row r="53" spans="1:21" s="5" customFormat="1" ht="24.9" customHeight="1">
      <c r="A53" s="110">
        <v>48</v>
      </c>
      <c r="B53" s="120" t="s">
        <v>90</v>
      </c>
      <c r="C53" s="65">
        <v>10222.4</v>
      </c>
      <c r="D53" s="72">
        <f t="shared" si="0"/>
        <v>6815.2</v>
      </c>
      <c r="E53" s="72">
        <v>851.9</v>
      </c>
      <c r="F53" s="72">
        <v>6815.2</v>
      </c>
      <c r="G53" s="64">
        <f t="shared" si="1"/>
        <v>66.669275316951015</v>
      </c>
      <c r="H53" s="64">
        <f t="shared" si="2"/>
        <v>100</v>
      </c>
      <c r="I53" s="70">
        <f t="shared" si="3"/>
        <v>0</v>
      </c>
      <c r="J53" s="65"/>
      <c r="K53" s="72">
        <f t="shared" si="4"/>
        <v>0</v>
      </c>
      <c r="L53" s="72">
        <v>0</v>
      </c>
      <c r="M53" s="72">
        <v>0</v>
      </c>
      <c r="N53" s="67"/>
      <c r="O53" s="67"/>
      <c r="P53" s="69"/>
      <c r="Q53" s="71"/>
      <c r="R53" s="192">
        <v>872.4</v>
      </c>
      <c r="S53" s="193"/>
      <c r="T53" s="4"/>
      <c r="U53" s="4"/>
    </row>
    <row r="54" spans="1:21" s="5" customFormat="1" ht="24.9" customHeight="1">
      <c r="A54" s="110">
        <v>49</v>
      </c>
      <c r="B54" s="120" t="s">
        <v>91</v>
      </c>
      <c r="C54" s="65"/>
      <c r="D54" s="72">
        <f t="shared" si="0"/>
        <v>0</v>
      </c>
      <c r="E54" s="72"/>
      <c r="F54" s="72">
        <v>0</v>
      </c>
      <c r="G54" s="64"/>
      <c r="H54" s="64"/>
      <c r="I54" s="70"/>
      <c r="J54" s="65">
        <v>735832.3</v>
      </c>
      <c r="K54" s="72">
        <f t="shared" si="4"/>
        <v>490555.2</v>
      </c>
      <c r="L54" s="72">
        <v>61319.4</v>
      </c>
      <c r="M54" s="72">
        <f>K54*$H$17/100</f>
        <v>490555.2</v>
      </c>
      <c r="N54" s="67">
        <f>M54/J54*100</f>
        <v>66.666711966843522</v>
      </c>
      <c r="O54" s="67">
        <f>M54/K54*100</f>
        <v>100</v>
      </c>
      <c r="P54" s="69">
        <f>M54-K54</f>
        <v>0</v>
      </c>
      <c r="Q54" s="71"/>
      <c r="R54" s="192">
        <v>149.30000000000001</v>
      </c>
      <c r="S54" s="193"/>
      <c r="T54" s="4"/>
      <c r="U54" s="4"/>
    </row>
    <row r="55" spans="1:21" s="5" customFormat="1" ht="24.9" customHeight="1">
      <c r="A55" s="110">
        <v>50</v>
      </c>
      <c r="B55" s="120" t="s">
        <v>92</v>
      </c>
      <c r="C55" s="65">
        <v>25849</v>
      </c>
      <c r="D55" s="72">
        <f t="shared" si="0"/>
        <v>17232.8</v>
      </c>
      <c r="E55" s="72">
        <v>2154.1</v>
      </c>
      <c r="F55" s="72">
        <v>17232.8</v>
      </c>
      <c r="G55" s="64">
        <f t="shared" si="1"/>
        <v>66.667182482881344</v>
      </c>
      <c r="H55" s="64">
        <f t="shared" si="2"/>
        <v>100</v>
      </c>
      <c r="I55" s="70">
        <f t="shared" si="3"/>
        <v>0</v>
      </c>
      <c r="J55" s="65"/>
      <c r="K55" s="72">
        <f t="shared" si="4"/>
        <v>0</v>
      </c>
      <c r="L55" s="72">
        <v>0</v>
      </c>
      <c r="M55" s="72">
        <v>0</v>
      </c>
      <c r="N55" s="67"/>
      <c r="O55" s="67"/>
      <c r="P55" s="69"/>
      <c r="Q55" s="71"/>
      <c r="R55" s="192">
        <v>638.70000000000005</v>
      </c>
      <c r="S55" s="193"/>
      <c r="T55" s="4"/>
      <c r="U55" s="4"/>
    </row>
    <row r="56" spans="1:21" s="5" customFormat="1" ht="24.9" customHeight="1">
      <c r="A56" s="110">
        <v>51</v>
      </c>
      <c r="B56" s="120" t="s">
        <v>93</v>
      </c>
      <c r="C56" s="65">
        <v>1472.5</v>
      </c>
      <c r="D56" s="72">
        <f t="shared" si="0"/>
        <v>981.6</v>
      </c>
      <c r="E56" s="72">
        <v>122.7</v>
      </c>
      <c r="F56" s="72">
        <v>981.6</v>
      </c>
      <c r="G56" s="64">
        <f t="shared" si="1"/>
        <v>66.662139219015287</v>
      </c>
      <c r="H56" s="64">
        <f t="shared" si="2"/>
        <v>100</v>
      </c>
      <c r="I56" s="70">
        <f t="shared" si="3"/>
        <v>0</v>
      </c>
      <c r="J56" s="65"/>
      <c r="K56" s="72">
        <f t="shared" si="4"/>
        <v>0</v>
      </c>
      <c r="L56" s="72">
        <v>0</v>
      </c>
      <c r="M56" s="72">
        <v>0</v>
      </c>
      <c r="N56" s="67"/>
      <c r="O56" s="67"/>
      <c r="P56" s="69"/>
      <c r="Q56" s="71"/>
      <c r="R56" s="192">
        <v>10.3</v>
      </c>
      <c r="S56" s="193"/>
      <c r="T56" s="4"/>
      <c r="U56" s="4"/>
    </row>
    <row r="57" spans="1:21" s="5" customFormat="1" ht="24.9" customHeight="1">
      <c r="A57" s="110">
        <v>52</v>
      </c>
      <c r="B57" s="120" t="s">
        <v>94</v>
      </c>
      <c r="C57" s="65">
        <v>23096.6</v>
      </c>
      <c r="D57" s="72">
        <f t="shared" si="0"/>
        <v>15397.6</v>
      </c>
      <c r="E57" s="72">
        <v>1924.7</v>
      </c>
      <c r="F57" s="72">
        <v>15397.6</v>
      </c>
      <c r="G57" s="64">
        <f t="shared" si="1"/>
        <v>66.66608938112104</v>
      </c>
      <c r="H57" s="64">
        <f t="shared" si="2"/>
        <v>100</v>
      </c>
      <c r="I57" s="70">
        <f t="shared" si="3"/>
        <v>0</v>
      </c>
      <c r="J57" s="65"/>
      <c r="K57" s="72">
        <f t="shared" si="4"/>
        <v>0</v>
      </c>
      <c r="L57" s="72">
        <v>0</v>
      </c>
      <c r="M57" s="72">
        <v>0</v>
      </c>
      <c r="N57" s="67"/>
      <c r="O57" s="67"/>
      <c r="P57" s="69"/>
      <c r="Q57" s="71"/>
      <c r="R57" s="192">
        <v>143.1</v>
      </c>
      <c r="S57" s="193"/>
      <c r="T57" s="4"/>
      <c r="U57" s="4"/>
    </row>
    <row r="58" spans="1:21" s="5" customFormat="1" ht="24.9" customHeight="1">
      <c r="A58" s="110">
        <v>53</v>
      </c>
      <c r="B58" s="120" t="s">
        <v>95</v>
      </c>
      <c r="C58" s="65">
        <v>32440.2</v>
      </c>
      <c r="D58" s="72">
        <f t="shared" si="0"/>
        <v>21627.200000000001</v>
      </c>
      <c r="E58" s="72">
        <v>2703.4</v>
      </c>
      <c r="F58" s="72">
        <v>21627.200000000001</v>
      </c>
      <c r="G58" s="64">
        <f t="shared" si="1"/>
        <v>66.6678997046874</v>
      </c>
      <c r="H58" s="64">
        <f t="shared" si="2"/>
        <v>100</v>
      </c>
      <c r="I58" s="70">
        <f t="shared" si="3"/>
        <v>0</v>
      </c>
      <c r="J58" s="65"/>
      <c r="K58" s="72">
        <f t="shared" si="4"/>
        <v>0</v>
      </c>
      <c r="L58" s="72">
        <v>0</v>
      </c>
      <c r="M58" s="72">
        <v>0</v>
      </c>
      <c r="N58" s="67"/>
      <c r="O58" s="67"/>
      <c r="P58" s="69"/>
      <c r="Q58" s="71"/>
      <c r="R58" s="192">
        <v>731.2</v>
      </c>
      <c r="S58" s="193"/>
      <c r="T58" s="4"/>
      <c r="U58" s="4"/>
    </row>
    <row r="59" spans="1:21" s="5" customFormat="1" ht="24.9" customHeight="1">
      <c r="A59" s="110">
        <v>54</v>
      </c>
      <c r="B59" s="120" t="s">
        <v>96</v>
      </c>
      <c r="C59" s="65">
        <v>17960.5</v>
      </c>
      <c r="D59" s="72">
        <f t="shared" si="0"/>
        <v>11973.6</v>
      </c>
      <c r="E59" s="72">
        <v>1496.7</v>
      </c>
      <c r="F59" s="72">
        <v>11973.6</v>
      </c>
      <c r="G59" s="64">
        <f t="shared" si="1"/>
        <v>66.666295481751632</v>
      </c>
      <c r="H59" s="64">
        <f t="shared" si="2"/>
        <v>100</v>
      </c>
      <c r="I59" s="70">
        <f t="shared" si="3"/>
        <v>0</v>
      </c>
      <c r="J59" s="65"/>
      <c r="K59" s="72">
        <f t="shared" si="4"/>
        <v>0</v>
      </c>
      <c r="L59" s="72">
        <v>0</v>
      </c>
      <c r="M59" s="72">
        <v>0</v>
      </c>
      <c r="N59" s="67"/>
      <c r="O59" s="67"/>
      <c r="P59" s="69"/>
      <c r="Q59" s="71"/>
      <c r="R59" s="192">
        <v>619.5</v>
      </c>
      <c r="S59" s="193"/>
      <c r="T59" s="4"/>
      <c r="U59" s="4"/>
    </row>
    <row r="60" spans="1:21" s="5" customFormat="1" ht="24.9" customHeight="1">
      <c r="A60" s="110">
        <v>55</v>
      </c>
      <c r="B60" s="120" t="s">
        <v>97</v>
      </c>
      <c r="C60" s="65"/>
      <c r="D60" s="72">
        <f t="shared" si="0"/>
        <v>0</v>
      </c>
      <c r="E60" s="72"/>
      <c r="F60" s="72">
        <v>0</v>
      </c>
      <c r="G60" s="64"/>
      <c r="H60" s="64"/>
      <c r="I60" s="70"/>
      <c r="J60" s="65">
        <v>326.8</v>
      </c>
      <c r="K60" s="72">
        <f t="shared" si="4"/>
        <v>217.6</v>
      </c>
      <c r="L60" s="72">
        <v>27.2</v>
      </c>
      <c r="M60" s="72">
        <f>K60*$H$17/100</f>
        <v>217.6</v>
      </c>
      <c r="N60" s="67">
        <f>M60/J60*100</f>
        <v>66.585067319461444</v>
      </c>
      <c r="O60" s="67">
        <f>M60/K60*100</f>
        <v>100</v>
      </c>
      <c r="P60" s="69">
        <f>M60-K60</f>
        <v>0</v>
      </c>
      <c r="Q60" s="71"/>
      <c r="R60" s="192">
        <v>850</v>
      </c>
      <c r="S60" s="193"/>
      <c r="T60" s="4"/>
      <c r="U60" s="4"/>
    </row>
    <row r="61" spans="1:21" s="5" customFormat="1" ht="24.9" customHeight="1">
      <c r="A61" s="110">
        <v>56</v>
      </c>
      <c r="B61" s="120" t="s">
        <v>98</v>
      </c>
      <c r="C61" s="65">
        <v>4224.8</v>
      </c>
      <c r="D61" s="72">
        <f t="shared" si="0"/>
        <v>2816.8</v>
      </c>
      <c r="E61" s="72">
        <v>352.1</v>
      </c>
      <c r="F61" s="72">
        <v>2816.8</v>
      </c>
      <c r="G61" s="64">
        <f t="shared" si="1"/>
        <v>66.672978602537398</v>
      </c>
      <c r="H61" s="64">
        <f t="shared" si="2"/>
        <v>100</v>
      </c>
      <c r="I61" s="70">
        <f t="shared" si="3"/>
        <v>0</v>
      </c>
      <c r="J61" s="65"/>
      <c r="K61" s="72">
        <f t="shared" si="4"/>
        <v>0</v>
      </c>
      <c r="L61" s="72">
        <v>0</v>
      </c>
      <c r="M61" s="72">
        <v>0</v>
      </c>
      <c r="N61" s="67"/>
      <c r="O61" s="67"/>
      <c r="P61" s="69"/>
      <c r="Q61" s="71"/>
      <c r="R61" s="192">
        <v>80.7</v>
      </c>
      <c r="S61" s="193"/>
      <c r="T61" s="4"/>
      <c r="U61" s="4"/>
    </row>
    <row r="62" spans="1:21" s="5" customFormat="1" ht="24.9" customHeight="1">
      <c r="A62" s="110">
        <v>57</v>
      </c>
      <c r="B62" s="120" t="s">
        <v>99</v>
      </c>
      <c r="C62" s="65">
        <v>16628.8</v>
      </c>
      <c r="D62" s="72">
        <f t="shared" si="0"/>
        <v>11085.6</v>
      </c>
      <c r="E62" s="72">
        <v>1385.7</v>
      </c>
      <c r="F62" s="72">
        <v>11085.6</v>
      </c>
      <c r="G62" s="64">
        <f t="shared" si="1"/>
        <v>66.665063023188679</v>
      </c>
      <c r="H62" s="64">
        <f t="shared" si="2"/>
        <v>100</v>
      </c>
      <c r="I62" s="70">
        <f t="shared" si="3"/>
        <v>0</v>
      </c>
      <c r="J62" s="65"/>
      <c r="K62" s="72">
        <f t="shared" si="4"/>
        <v>0</v>
      </c>
      <c r="L62" s="72">
        <v>0</v>
      </c>
      <c r="M62" s="72">
        <v>0</v>
      </c>
      <c r="N62" s="67"/>
      <c r="O62" s="67"/>
      <c r="P62" s="69"/>
      <c r="Q62" s="71"/>
      <c r="R62" s="192">
        <v>473.5</v>
      </c>
      <c r="S62" s="193"/>
      <c r="T62" s="4"/>
      <c r="U62" s="4"/>
    </row>
    <row r="63" spans="1:21" s="5" customFormat="1" ht="24.9" customHeight="1">
      <c r="A63" s="110">
        <v>58</v>
      </c>
      <c r="B63" s="120" t="s">
        <v>100</v>
      </c>
      <c r="C63" s="65">
        <v>11406.5</v>
      </c>
      <c r="D63" s="72">
        <f t="shared" si="0"/>
        <v>7604</v>
      </c>
      <c r="E63" s="72">
        <v>950.5</v>
      </c>
      <c r="F63" s="72">
        <v>7604</v>
      </c>
      <c r="G63" s="64">
        <f t="shared" si="1"/>
        <v>66.663744356288078</v>
      </c>
      <c r="H63" s="64">
        <f t="shared" si="2"/>
        <v>100</v>
      </c>
      <c r="I63" s="70">
        <f t="shared" si="3"/>
        <v>0</v>
      </c>
      <c r="J63" s="65"/>
      <c r="K63" s="72">
        <f t="shared" si="4"/>
        <v>0</v>
      </c>
      <c r="L63" s="72"/>
      <c r="M63" s="72">
        <v>0</v>
      </c>
      <c r="N63" s="67"/>
      <c r="O63" s="67"/>
      <c r="P63" s="69"/>
      <c r="Q63" s="71"/>
      <c r="R63" s="192"/>
      <c r="S63" s="193">
        <v>295</v>
      </c>
      <c r="T63" s="4"/>
      <c r="U63" s="4"/>
    </row>
    <row r="64" spans="1:21" s="5" customFormat="1" ht="24.9" customHeight="1">
      <c r="A64" s="110">
        <v>59</v>
      </c>
      <c r="B64" s="120" t="s">
        <v>101</v>
      </c>
      <c r="C64" s="65"/>
      <c r="D64" s="72">
        <f t="shared" si="0"/>
        <v>0</v>
      </c>
      <c r="E64" s="72"/>
      <c r="F64" s="72">
        <v>0</v>
      </c>
      <c r="G64" s="64"/>
      <c r="H64" s="64"/>
      <c r="I64" s="70"/>
      <c r="J64" s="65">
        <v>7113.5</v>
      </c>
      <c r="K64" s="72">
        <f t="shared" si="4"/>
        <v>4742.3999999999996</v>
      </c>
      <c r="L64" s="72">
        <v>592.79999999999995</v>
      </c>
      <c r="M64" s="72">
        <f>K64*$H$17/100</f>
        <v>4742.3999999999996</v>
      </c>
      <c r="N64" s="67">
        <f>M64/J64*100</f>
        <v>66.667603851831032</v>
      </c>
      <c r="O64" s="67">
        <f>M64/K64*100</f>
        <v>100</v>
      </c>
      <c r="P64" s="69">
        <f>M64-K64</f>
        <v>0</v>
      </c>
      <c r="Q64" s="71"/>
      <c r="R64" s="192">
        <v>891.2</v>
      </c>
      <c r="S64" s="193"/>
      <c r="T64" s="4"/>
      <c r="U64" s="4"/>
    </row>
    <row r="65" spans="1:139" s="5" customFormat="1" ht="24.9" customHeight="1">
      <c r="A65" s="110">
        <v>60</v>
      </c>
      <c r="B65" s="120" t="s">
        <v>102</v>
      </c>
      <c r="C65" s="65">
        <v>28390.2</v>
      </c>
      <c r="D65" s="72">
        <f t="shared" si="0"/>
        <v>18927.2</v>
      </c>
      <c r="E65" s="72">
        <v>2365.9</v>
      </c>
      <c r="F65" s="72">
        <v>18927.2</v>
      </c>
      <c r="G65" s="64">
        <f t="shared" si="1"/>
        <v>66.668075603553348</v>
      </c>
      <c r="H65" s="64">
        <f t="shared" si="2"/>
        <v>100</v>
      </c>
      <c r="I65" s="70">
        <f t="shared" si="3"/>
        <v>0</v>
      </c>
      <c r="J65" s="65"/>
      <c r="K65" s="72">
        <f t="shared" si="4"/>
        <v>0</v>
      </c>
      <c r="L65" s="72"/>
      <c r="M65" s="72">
        <v>0</v>
      </c>
      <c r="N65" s="67"/>
      <c r="O65" s="67"/>
      <c r="P65" s="69"/>
      <c r="Q65" s="71"/>
      <c r="R65" s="192">
        <v>1095.5999999999999</v>
      </c>
      <c r="S65" s="193"/>
      <c r="T65" s="4"/>
      <c r="U65" s="4"/>
    </row>
    <row r="66" spans="1:139" s="5" customFormat="1" ht="24.9" customHeight="1">
      <c r="A66" s="110">
        <v>61</v>
      </c>
      <c r="B66" s="120" t="s">
        <v>103</v>
      </c>
      <c r="C66" s="65">
        <v>20504</v>
      </c>
      <c r="D66" s="72">
        <f t="shared" si="0"/>
        <v>13669.6</v>
      </c>
      <c r="E66" s="72">
        <v>1708.7</v>
      </c>
      <c r="F66" s="72">
        <v>13669.6</v>
      </c>
      <c r="G66" s="64">
        <f t="shared" si="1"/>
        <v>66.667967225907148</v>
      </c>
      <c r="H66" s="64">
        <f t="shared" si="2"/>
        <v>100</v>
      </c>
      <c r="I66" s="70">
        <f t="shared" si="3"/>
        <v>0</v>
      </c>
      <c r="J66" s="65"/>
      <c r="K66" s="72">
        <f t="shared" si="4"/>
        <v>0</v>
      </c>
      <c r="L66" s="72"/>
      <c r="M66" s="72">
        <v>0</v>
      </c>
      <c r="N66" s="67"/>
      <c r="O66" s="67"/>
      <c r="P66" s="69"/>
      <c r="Q66" s="71"/>
      <c r="R66" s="192"/>
      <c r="S66" s="193">
        <v>1792.6</v>
      </c>
      <c r="T66" s="4"/>
      <c r="U66" s="4"/>
    </row>
    <row r="67" spans="1:139" s="5" customFormat="1" ht="24.9" customHeight="1">
      <c r="A67" s="110">
        <v>62</v>
      </c>
      <c r="B67" s="120" t="s">
        <v>104</v>
      </c>
      <c r="C67" s="65"/>
      <c r="D67" s="72">
        <f t="shared" si="0"/>
        <v>0</v>
      </c>
      <c r="E67" s="72"/>
      <c r="F67" s="72">
        <v>0</v>
      </c>
      <c r="G67" s="64"/>
      <c r="H67" s="64"/>
      <c r="I67" s="70"/>
      <c r="J67" s="65"/>
      <c r="K67" s="72">
        <f t="shared" si="4"/>
        <v>0</v>
      </c>
      <c r="L67" s="72"/>
      <c r="M67" s="72">
        <v>0</v>
      </c>
      <c r="N67" s="67"/>
      <c r="O67" s="67"/>
      <c r="P67" s="69"/>
      <c r="Q67" s="71"/>
      <c r="R67" s="192">
        <v>434.7</v>
      </c>
      <c r="S67" s="193"/>
      <c r="T67" s="4"/>
      <c r="U67" s="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  <c r="AW67" s="74"/>
      <c r="AX67" s="74"/>
      <c r="AY67" s="74"/>
      <c r="AZ67" s="74"/>
      <c r="BA67" s="74"/>
      <c r="BB67" s="74"/>
      <c r="BC67" s="74"/>
      <c r="BD67" s="74"/>
      <c r="BE67" s="74"/>
      <c r="BF67" s="74"/>
      <c r="BG67" s="74"/>
      <c r="BH67" s="74"/>
      <c r="BI67" s="74"/>
      <c r="BJ67" s="74"/>
      <c r="BK67" s="74"/>
      <c r="BL67" s="74"/>
      <c r="BM67" s="74"/>
      <c r="BN67" s="74"/>
      <c r="BO67" s="74"/>
      <c r="BP67" s="74"/>
      <c r="BQ67" s="74"/>
      <c r="BR67" s="74"/>
      <c r="BS67" s="74"/>
      <c r="BT67" s="74"/>
      <c r="BU67" s="74"/>
      <c r="BV67" s="74"/>
      <c r="BW67" s="74"/>
      <c r="BX67" s="74"/>
      <c r="BY67" s="74"/>
      <c r="BZ67" s="74"/>
      <c r="CA67" s="74"/>
      <c r="CB67" s="74"/>
      <c r="CC67" s="74"/>
      <c r="CD67" s="74"/>
      <c r="CE67" s="74"/>
      <c r="CF67" s="74"/>
      <c r="CG67" s="74"/>
      <c r="CH67" s="74"/>
      <c r="CI67" s="74"/>
      <c r="CJ67" s="74"/>
      <c r="CK67" s="74"/>
      <c r="CL67" s="74"/>
      <c r="CM67" s="74"/>
      <c r="CN67" s="74"/>
      <c r="CO67" s="74"/>
      <c r="CP67" s="74"/>
      <c r="CQ67" s="74"/>
      <c r="CR67" s="74"/>
      <c r="CS67" s="74"/>
      <c r="CT67" s="74"/>
      <c r="CU67" s="74"/>
      <c r="CV67" s="74"/>
      <c r="CW67" s="74"/>
      <c r="CX67" s="74"/>
      <c r="CY67" s="74"/>
      <c r="CZ67" s="74"/>
      <c r="DA67" s="74"/>
      <c r="DB67" s="74"/>
      <c r="DC67" s="74"/>
      <c r="DD67" s="74"/>
      <c r="DE67" s="74"/>
      <c r="DF67" s="74"/>
      <c r="DG67" s="74"/>
      <c r="DH67" s="74"/>
      <c r="DI67" s="74"/>
      <c r="DJ67" s="74"/>
      <c r="DK67" s="74"/>
      <c r="DL67" s="74"/>
      <c r="DM67" s="74"/>
      <c r="DN67" s="74"/>
      <c r="DO67" s="74"/>
      <c r="DP67" s="74"/>
      <c r="DQ67" s="74"/>
      <c r="DR67" s="74"/>
      <c r="DS67" s="74"/>
      <c r="DT67" s="74"/>
      <c r="DU67" s="74"/>
      <c r="DV67" s="74"/>
      <c r="DW67" s="74"/>
      <c r="DX67" s="74"/>
      <c r="DY67" s="74"/>
      <c r="DZ67" s="74"/>
      <c r="EA67" s="74"/>
      <c r="EB67" s="74"/>
      <c r="EC67" s="74"/>
      <c r="ED67" s="74"/>
      <c r="EE67" s="74"/>
      <c r="EF67" s="74"/>
      <c r="EG67" s="74"/>
      <c r="EH67" s="74"/>
      <c r="EI67" s="74"/>
    </row>
    <row r="68" spans="1:139" s="5" customFormat="1" ht="24.9" customHeight="1">
      <c r="A68" s="110">
        <v>63</v>
      </c>
      <c r="B68" s="120" t="s">
        <v>105</v>
      </c>
      <c r="C68" s="65">
        <v>14409.5</v>
      </c>
      <c r="D68" s="72">
        <f t="shared" si="0"/>
        <v>9606.4</v>
      </c>
      <c r="E68" s="72">
        <v>1200.8</v>
      </c>
      <c r="F68" s="72">
        <v>9606.4</v>
      </c>
      <c r="G68" s="64">
        <f t="shared" si="1"/>
        <v>66.667129324404044</v>
      </c>
      <c r="H68" s="64">
        <f t="shared" si="2"/>
        <v>100</v>
      </c>
      <c r="I68" s="70">
        <f t="shared" si="3"/>
        <v>0</v>
      </c>
      <c r="J68" s="65"/>
      <c r="K68" s="72">
        <f t="shared" si="4"/>
        <v>0</v>
      </c>
      <c r="L68" s="72"/>
      <c r="M68" s="72">
        <v>0</v>
      </c>
      <c r="N68" s="67"/>
      <c r="O68" s="67"/>
      <c r="P68" s="69"/>
      <c r="Q68" s="71"/>
      <c r="R68" s="192">
        <v>683</v>
      </c>
      <c r="S68" s="193"/>
      <c r="T68" s="4"/>
      <c r="U68" s="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74"/>
      <c r="AP68" s="74"/>
      <c r="AQ68" s="74"/>
      <c r="AR68" s="74"/>
      <c r="AS68" s="74"/>
      <c r="AT68" s="74"/>
      <c r="AU68" s="74"/>
      <c r="AV68" s="74"/>
      <c r="AW68" s="74"/>
      <c r="AX68" s="74"/>
      <c r="AY68" s="74"/>
      <c r="AZ68" s="74"/>
      <c r="BA68" s="74"/>
      <c r="BB68" s="74"/>
      <c r="BC68" s="74"/>
      <c r="BD68" s="74"/>
      <c r="BE68" s="74"/>
      <c r="BF68" s="74"/>
      <c r="BG68" s="74"/>
      <c r="BH68" s="74"/>
      <c r="BI68" s="74"/>
      <c r="BJ68" s="74"/>
      <c r="BK68" s="74"/>
      <c r="BL68" s="74"/>
      <c r="BM68" s="74"/>
      <c r="BN68" s="74"/>
      <c r="BO68" s="74"/>
      <c r="BP68" s="74"/>
      <c r="BQ68" s="74"/>
      <c r="BR68" s="74"/>
      <c r="BS68" s="74"/>
      <c r="BT68" s="74"/>
      <c r="BU68" s="74"/>
      <c r="BV68" s="74"/>
      <c r="BW68" s="74"/>
      <c r="BX68" s="74"/>
      <c r="BY68" s="74"/>
      <c r="BZ68" s="74"/>
      <c r="CA68" s="74"/>
      <c r="CB68" s="74"/>
      <c r="CC68" s="74"/>
      <c r="CD68" s="74"/>
      <c r="CE68" s="74"/>
      <c r="CF68" s="74"/>
      <c r="CG68" s="74"/>
      <c r="CH68" s="74"/>
      <c r="CI68" s="74"/>
      <c r="CJ68" s="74"/>
      <c r="CK68" s="74"/>
      <c r="CL68" s="74"/>
      <c r="CM68" s="74"/>
      <c r="CN68" s="74"/>
      <c r="CO68" s="74"/>
      <c r="CP68" s="74"/>
      <c r="CQ68" s="74"/>
      <c r="CR68" s="74"/>
      <c r="CS68" s="74"/>
      <c r="CT68" s="74"/>
      <c r="CU68" s="74"/>
      <c r="CV68" s="74"/>
      <c r="CW68" s="74"/>
      <c r="CX68" s="74"/>
      <c r="CY68" s="74"/>
      <c r="CZ68" s="74"/>
      <c r="DA68" s="74"/>
      <c r="DB68" s="74"/>
      <c r="DC68" s="74"/>
      <c r="DD68" s="74"/>
      <c r="DE68" s="74"/>
      <c r="DF68" s="74"/>
      <c r="DG68" s="74"/>
      <c r="DH68" s="74"/>
      <c r="DI68" s="74"/>
      <c r="DJ68" s="74"/>
      <c r="DK68" s="74"/>
      <c r="DL68" s="74"/>
      <c r="DM68" s="74"/>
      <c r="DN68" s="74"/>
      <c r="DO68" s="74"/>
      <c r="DP68" s="74"/>
      <c r="DQ68" s="74"/>
      <c r="DR68" s="74"/>
      <c r="DS68" s="74"/>
      <c r="DT68" s="74"/>
      <c r="DU68" s="74"/>
      <c r="DV68" s="74"/>
      <c r="DW68" s="74"/>
      <c r="DX68" s="74"/>
      <c r="DY68" s="74"/>
      <c r="DZ68" s="74"/>
      <c r="EA68" s="74"/>
      <c r="EB68" s="74"/>
      <c r="EC68" s="74"/>
      <c r="ED68" s="74"/>
      <c r="EE68" s="74"/>
      <c r="EF68" s="74"/>
      <c r="EG68" s="74"/>
      <c r="EH68" s="74"/>
      <c r="EI68" s="74"/>
    </row>
    <row r="69" spans="1:139" s="5" customFormat="1" ht="24.9" customHeight="1">
      <c r="A69" s="110">
        <v>64</v>
      </c>
      <c r="B69" s="120" t="s">
        <v>106</v>
      </c>
      <c r="C69" s="65">
        <v>27290.1</v>
      </c>
      <c r="D69" s="72">
        <f t="shared" si="0"/>
        <v>18193.599999999999</v>
      </c>
      <c r="E69" s="72">
        <v>2274.1999999999998</v>
      </c>
      <c r="F69" s="72">
        <v>18193.599999999999</v>
      </c>
      <c r="G69" s="64">
        <f t="shared" si="1"/>
        <v>66.667399533164044</v>
      </c>
      <c r="H69" s="64">
        <f t="shared" si="2"/>
        <v>100</v>
      </c>
      <c r="I69" s="70">
        <f t="shared" si="3"/>
        <v>0</v>
      </c>
      <c r="J69" s="65"/>
      <c r="K69" s="72">
        <f t="shared" si="4"/>
        <v>0</v>
      </c>
      <c r="L69" s="72"/>
      <c r="M69" s="72">
        <v>0</v>
      </c>
      <c r="N69" s="67"/>
      <c r="O69" s="67"/>
      <c r="P69" s="69"/>
      <c r="Q69" s="71"/>
      <c r="R69" s="192"/>
      <c r="S69" s="193">
        <v>167.4</v>
      </c>
      <c r="T69" s="4"/>
      <c r="U69" s="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  <c r="AN69" s="74"/>
      <c r="AO69" s="74"/>
      <c r="AP69" s="74"/>
      <c r="AQ69" s="74"/>
      <c r="AR69" s="74"/>
      <c r="AS69" s="74"/>
      <c r="AT69" s="74"/>
      <c r="AU69" s="74"/>
      <c r="AV69" s="74"/>
      <c r="AW69" s="74"/>
      <c r="AX69" s="74"/>
      <c r="AY69" s="74"/>
      <c r="AZ69" s="74"/>
      <c r="BA69" s="74"/>
      <c r="BB69" s="74"/>
      <c r="BC69" s="74"/>
      <c r="BD69" s="74"/>
      <c r="BE69" s="74"/>
      <c r="BF69" s="74"/>
      <c r="BG69" s="74"/>
      <c r="BH69" s="74"/>
      <c r="BI69" s="74"/>
      <c r="BJ69" s="74"/>
      <c r="BK69" s="74"/>
      <c r="BL69" s="74"/>
      <c r="BM69" s="74"/>
      <c r="BN69" s="74"/>
      <c r="BO69" s="74"/>
      <c r="BP69" s="74"/>
      <c r="BQ69" s="74"/>
      <c r="BR69" s="74"/>
      <c r="BS69" s="74"/>
      <c r="BT69" s="74"/>
      <c r="BU69" s="74"/>
      <c r="BV69" s="74"/>
      <c r="BW69" s="74"/>
      <c r="BX69" s="74"/>
      <c r="BY69" s="74"/>
      <c r="BZ69" s="74"/>
      <c r="CA69" s="74"/>
      <c r="CB69" s="74"/>
      <c r="CC69" s="74"/>
      <c r="CD69" s="74"/>
      <c r="CE69" s="74"/>
      <c r="CF69" s="74"/>
      <c r="CG69" s="74"/>
      <c r="CH69" s="74"/>
      <c r="CI69" s="74"/>
      <c r="CJ69" s="74"/>
      <c r="CK69" s="74"/>
      <c r="CL69" s="74"/>
      <c r="CM69" s="74"/>
      <c r="CN69" s="74"/>
      <c r="CO69" s="74"/>
      <c r="CP69" s="74"/>
      <c r="CQ69" s="74"/>
      <c r="CR69" s="74"/>
      <c r="CS69" s="74"/>
      <c r="CT69" s="74"/>
      <c r="CU69" s="74"/>
      <c r="CV69" s="74"/>
      <c r="CW69" s="74"/>
      <c r="CX69" s="74"/>
      <c r="CY69" s="74"/>
      <c r="CZ69" s="74"/>
      <c r="DA69" s="74"/>
      <c r="DB69" s="74"/>
      <c r="DC69" s="74"/>
      <c r="DD69" s="74"/>
      <c r="DE69" s="74"/>
      <c r="DF69" s="74"/>
      <c r="DG69" s="74"/>
      <c r="DH69" s="74"/>
      <c r="DI69" s="74"/>
      <c r="DJ69" s="74"/>
      <c r="DK69" s="74"/>
      <c r="DL69" s="74"/>
      <c r="DM69" s="74"/>
      <c r="DN69" s="74"/>
      <c r="DO69" s="74"/>
      <c r="DP69" s="74"/>
      <c r="DQ69" s="74"/>
      <c r="DR69" s="74"/>
      <c r="DS69" s="74"/>
      <c r="DT69" s="74"/>
      <c r="DU69" s="74"/>
      <c r="DV69" s="74"/>
      <c r="DW69" s="74"/>
      <c r="DX69" s="74"/>
      <c r="DY69" s="74"/>
      <c r="DZ69" s="74"/>
      <c r="EA69" s="74"/>
      <c r="EB69" s="74"/>
      <c r="EC69" s="74"/>
      <c r="ED69" s="74"/>
      <c r="EE69" s="74"/>
      <c r="EF69" s="74"/>
      <c r="EG69" s="74"/>
      <c r="EH69" s="74"/>
      <c r="EI69" s="74"/>
    </row>
    <row r="70" spans="1:139" s="5" customFormat="1" ht="24.9" customHeight="1">
      <c r="A70" s="110">
        <v>65</v>
      </c>
      <c r="B70" s="120" t="s">
        <v>107</v>
      </c>
      <c r="C70" s="65"/>
      <c r="D70" s="72">
        <f t="shared" si="0"/>
        <v>0</v>
      </c>
      <c r="E70" s="72"/>
      <c r="F70" s="72">
        <v>0</v>
      </c>
      <c r="G70" s="64"/>
      <c r="H70" s="64"/>
      <c r="I70" s="70"/>
      <c r="J70" s="65">
        <v>12381.3</v>
      </c>
      <c r="K70" s="72">
        <f t="shared" si="4"/>
        <v>8254.4</v>
      </c>
      <c r="L70" s="72">
        <v>1031.8</v>
      </c>
      <c r="M70" s="72">
        <f>K70*$H$17/100</f>
        <v>8254.4</v>
      </c>
      <c r="N70" s="67">
        <f>M70/J70*100</f>
        <v>66.66828200592829</v>
      </c>
      <c r="O70" s="67">
        <f>M70/K70*100</f>
        <v>100</v>
      </c>
      <c r="P70" s="69">
        <f>M70-K70</f>
        <v>0</v>
      </c>
      <c r="Q70" s="71"/>
      <c r="R70" s="192">
        <v>480</v>
      </c>
      <c r="S70" s="193"/>
      <c r="T70" s="4"/>
      <c r="U70" s="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  <c r="BM70" s="74"/>
      <c r="BN70" s="74"/>
      <c r="BO70" s="74"/>
      <c r="BP70" s="74"/>
      <c r="BQ70" s="74"/>
      <c r="BR70" s="74"/>
      <c r="BS70" s="74"/>
      <c r="BT70" s="74"/>
      <c r="BU70" s="74"/>
      <c r="BV70" s="74"/>
      <c r="BW70" s="74"/>
      <c r="BX70" s="74"/>
      <c r="BY70" s="74"/>
      <c r="BZ70" s="74"/>
      <c r="CA70" s="74"/>
      <c r="CB70" s="74"/>
      <c r="CC70" s="74"/>
      <c r="CD70" s="74"/>
      <c r="CE70" s="74"/>
      <c r="CF70" s="74"/>
      <c r="CG70" s="74"/>
      <c r="CH70" s="74"/>
      <c r="CI70" s="74"/>
      <c r="CJ70" s="74"/>
      <c r="CK70" s="74"/>
      <c r="CL70" s="74"/>
      <c r="CM70" s="74"/>
      <c r="CN70" s="74"/>
      <c r="CO70" s="74"/>
      <c r="CP70" s="74"/>
      <c r="CQ70" s="74"/>
      <c r="CR70" s="74"/>
      <c r="CS70" s="74"/>
      <c r="CT70" s="74"/>
      <c r="CU70" s="74"/>
      <c r="CV70" s="74"/>
      <c r="CW70" s="74"/>
      <c r="CX70" s="74"/>
      <c r="CY70" s="74"/>
      <c r="CZ70" s="74"/>
      <c r="DA70" s="74"/>
      <c r="DB70" s="74"/>
      <c r="DC70" s="74"/>
      <c r="DD70" s="74"/>
      <c r="DE70" s="74"/>
      <c r="DF70" s="74"/>
      <c r="DG70" s="74"/>
      <c r="DH70" s="74"/>
      <c r="DI70" s="74"/>
      <c r="DJ70" s="74"/>
      <c r="DK70" s="74"/>
      <c r="DL70" s="74"/>
      <c r="DM70" s="74"/>
      <c r="DN70" s="74"/>
      <c r="DO70" s="74"/>
      <c r="DP70" s="74"/>
      <c r="DQ70" s="74"/>
      <c r="DR70" s="74"/>
      <c r="DS70" s="74"/>
      <c r="DT70" s="74"/>
      <c r="DU70" s="74"/>
      <c r="DV70" s="74"/>
      <c r="DW70" s="74"/>
      <c r="DX70" s="74"/>
      <c r="DY70" s="74"/>
      <c r="DZ70" s="74"/>
      <c r="EA70" s="74"/>
      <c r="EB70" s="74"/>
      <c r="EC70" s="74"/>
      <c r="ED70" s="74"/>
      <c r="EE70" s="74"/>
      <c r="EF70" s="74"/>
      <c r="EG70" s="74"/>
      <c r="EH70" s="74"/>
      <c r="EI70" s="74"/>
    </row>
    <row r="71" spans="1:139" s="75" customFormat="1" ht="24.9" customHeight="1">
      <c r="A71" s="110">
        <v>66</v>
      </c>
      <c r="B71" s="120" t="s">
        <v>108</v>
      </c>
      <c r="C71" s="65">
        <v>17210.900000000001</v>
      </c>
      <c r="D71" s="72">
        <f t="shared" ref="D71:D77" si="5">E71*8</f>
        <v>11473.6</v>
      </c>
      <c r="E71" s="72">
        <v>1434.2</v>
      </c>
      <c r="F71" s="72">
        <v>11473.6</v>
      </c>
      <c r="G71" s="64">
        <f t="shared" ref="G71:G77" si="6">F71/C71*100</f>
        <v>66.664729909534074</v>
      </c>
      <c r="H71" s="64">
        <f t="shared" ref="H71:H77" si="7">F71/D71*100</f>
        <v>100</v>
      </c>
      <c r="I71" s="70">
        <f t="shared" ref="I71:I77" si="8">F71-D71</f>
        <v>0</v>
      </c>
      <c r="J71" s="65"/>
      <c r="K71" s="72">
        <f t="shared" si="4"/>
        <v>0</v>
      </c>
      <c r="L71" s="72"/>
      <c r="M71" s="72">
        <v>0</v>
      </c>
      <c r="N71" s="67"/>
      <c r="O71" s="67"/>
      <c r="P71" s="69"/>
      <c r="Q71" s="71"/>
      <c r="R71" s="194">
        <v>798.3</v>
      </c>
      <c r="S71" s="195"/>
      <c r="T71" s="73"/>
      <c r="U71" s="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4"/>
      <c r="AR71" s="74"/>
      <c r="AS71" s="74"/>
      <c r="AT71" s="74"/>
      <c r="AU71" s="74"/>
      <c r="AV71" s="74"/>
      <c r="AW71" s="74"/>
      <c r="AX71" s="74"/>
      <c r="AY71" s="74"/>
      <c r="AZ71" s="74"/>
      <c r="BA71" s="74"/>
      <c r="BB71" s="74"/>
      <c r="BC71" s="74"/>
      <c r="BD71" s="74"/>
      <c r="BE71" s="74"/>
      <c r="BF71" s="74"/>
      <c r="BG71" s="74"/>
      <c r="BH71" s="74"/>
      <c r="BI71" s="74"/>
      <c r="BJ71" s="74"/>
      <c r="BK71" s="74"/>
      <c r="BL71" s="74"/>
      <c r="BM71" s="74"/>
      <c r="BN71" s="74"/>
      <c r="BO71" s="74"/>
      <c r="BP71" s="74"/>
      <c r="BQ71" s="74"/>
      <c r="BR71" s="74"/>
      <c r="BS71" s="74"/>
      <c r="BT71" s="74"/>
      <c r="BU71" s="74"/>
      <c r="BV71" s="74"/>
      <c r="BW71" s="74"/>
      <c r="BX71" s="74"/>
      <c r="BY71" s="74"/>
      <c r="BZ71" s="74"/>
      <c r="CA71" s="74"/>
      <c r="CB71" s="74"/>
      <c r="CC71" s="74"/>
      <c r="CD71" s="74"/>
      <c r="CE71" s="74"/>
      <c r="CF71" s="74"/>
      <c r="CG71" s="74"/>
      <c r="CH71" s="74"/>
      <c r="CI71" s="74"/>
      <c r="CJ71" s="74"/>
      <c r="CK71" s="74"/>
      <c r="CL71" s="74"/>
      <c r="CM71" s="74"/>
      <c r="CN71" s="74"/>
      <c r="CO71" s="74"/>
      <c r="CP71" s="74"/>
      <c r="CQ71" s="74"/>
      <c r="CR71" s="74"/>
      <c r="CS71" s="74"/>
      <c r="CT71" s="74"/>
      <c r="CU71" s="74"/>
      <c r="CV71" s="74"/>
      <c r="CW71" s="74"/>
      <c r="CX71" s="74"/>
      <c r="CY71" s="74"/>
      <c r="CZ71" s="74"/>
      <c r="DA71" s="74"/>
      <c r="DB71" s="74"/>
      <c r="DC71" s="74"/>
      <c r="DD71" s="74"/>
      <c r="DE71" s="74"/>
      <c r="DF71" s="74"/>
      <c r="DG71" s="74"/>
      <c r="DH71" s="74"/>
      <c r="DI71" s="74"/>
      <c r="DJ71" s="74"/>
      <c r="DK71" s="74"/>
      <c r="DL71" s="74"/>
      <c r="DM71" s="74"/>
      <c r="DN71" s="74"/>
      <c r="DO71" s="74"/>
      <c r="DP71" s="74"/>
      <c r="DQ71" s="74"/>
      <c r="DR71" s="74"/>
      <c r="DS71" s="74"/>
      <c r="DT71" s="74"/>
      <c r="DU71" s="74"/>
      <c r="DV71" s="74"/>
      <c r="DW71" s="74"/>
      <c r="DX71" s="74"/>
      <c r="DY71" s="74"/>
      <c r="DZ71" s="74"/>
      <c r="EA71" s="74"/>
      <c r="EB71" s="74"/>
      <c r="EC71" s="74"/>
      <c r="ED71" s="74"/>
      <c r="EE71" s="74"/>
      <c r="EF71" s="74"/>
      <c r="EG71" s="74"/>
      <c r="EH71" s="74"/>
      <c r="EI71" s="74"/>
    </row>
    <row r="72" spans="1:139" s="75" customFormat="1" ht="24.9" customHeight="1">
      <c r="A72" s="110">
        <v>67</v>
      </c>
      <c r="B72" s="120" t="s">
        <v>109</v>
      </c>
      <c r="C72" s="65"/>
      <c r="D72" s="72">
        <f t="shared" si="5"/>
        <v>0</v>
      </c>
      <c r="E72" s="72"/>
      <c r="F72" s="72">
        <v>0</v>
      </c>
      <c r="G72" s="64"/>
      <c r="H72" s="64"/>
      <c r="I72" s="70"/>
      <c r="J72" s="65">
        <v>16203.5</v>
      </c>
      <c r="K72" s="72">
        <f t="shared" si="4"/>
        <v>10802.4</v>
      </c>
      <c r="L72" s="72">
        <v>1350.3</v>
      </c>
      <c r="M72" s="72">
        <f>K72*$H$17/100</f>
        <v>10802.4</v>
      </c>
      <c r="N72" s="67">
        <f>M72/J72*100</f>
        <v>66.667078100410407</v>
      </c>
      <c r="O72" s="67">
        <f>M72/K72*100</f>
        <v>100</v>
      </c>
      <c r="P72" s="69">
        <f>M72-K72</f>
        <v>0</v>
      </c>
      <c r="Q72" s="71"/>
      <c r="R72" s="194">
        <v>1208.0999999999999</v>
      </c>
      <c r="S72" s="195"/>
      <c r="T72" s="73"/>
      <c r="U72" s="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  <c r="CO72" s="74"/>
      <c r="CP72" s="74"/>
      <c r="CQ72" s="74"/>
      <c r="CR72" s="74"/>
      <c r="CS72" s="74"/>
      <c r="CT72" s="74"/>
      <c r="CU72" s="74"/>
      <c r="CV72" s="74"/>
      <c r="CW72" s="74"/>
      <c r="CX72" s="74"/>
      <c r="CY72" s="74"/>
      <c r="CZ72" s="74"/>
      <c r="DA72" s="74"/>
      <c r="DB72" s="74"/>
      <c r="DC72" s="74"/>
      <c r="DD72" s="74"/>
      <c r="DE72" s="74"/>
      <c r="DF72" s="74"/>
      <c r="DG72" s="74"/>
      <c r="DH72" s="74"/>
      <c r="DI72" s="74"/>
      <c r="DJ72" s="74"/>
      <c r="DK72" s="74"/>
      <c r="DL72" s="74"/>
      <c r="DM72" s="74"/>
      <c r="DN72" s="74"/>
      <c r="DO72" s="74"/>
      <c r="DP72" s="74"/>
      <c r="DQ72" s="74"/>
      <c r="DR72" s="74"/>
      <c r="DS72" s="74"/>
      <c r="DT72" s="74"/>
      <c r="DU72" s="74"/>
      <c r="DV72" s="74"/>
      <c r="DW72" s="74"/>
      <c r="DX72" s="74"/>
      <c r="DY72" s="74"/>
      <c r="DZ72" s="74"/>
      <c r="EA72" s="74"/>
      <c r="EB72" s="74"/>
      <c r="EC72" s="74"/>
      <c r="ED72" s="74"/>
      <c r="EE72" s="74"/>
      <c r="EF72" s="74"/>
      <c r="EG72" s="74"/>
      <c r="EH72" s="74"/>
      <c r="EI72" s="74"/>
    </row>
    <row r="73" spans="1:139" s="75" customFormat="1" ht="24.9" customHeight="1">
      <c r="A73" s="110">
        <v>68</v>
      </c>
      <c r="B73" s="120" t="s">
        <v>110</v>
      </c>
      <c r="C73" s="65">
        <v>26352</v>
      </c>
      <c r="D73" s="72">
        <f t="shared" si="5"/>
        <v>17568</v>
      </c>
      <c r="E73" s="72">
        <v>2196</v>
      </c>
      <c r="F73" s="149">
        <v>17568</v>
      </c>
      <c r="G73" s="64">
        <f t="shared" si="6"/>
        <v>66.666666666666657</v>
      </c>
      <c r="H73" s="64">
        <f t="shared" si="7"/>
        <v>100</v>
      </c>
      <c r="I73" s="70">
        <f t="shared" si="8"/>
        <v>0</v>
      </c>
      <c r="J73" s="65"/>
      <c r="K73" s="72">
        <f t="shared" si="4"/>
        <v>0</v>
      </c>
      <c r="L73" s="72"/>
      <c r="M73" s="72">
        <v>0</v>
      </c>
      <c r="N73" s="67"/>
      <c r="O73" s="67"/>
      <c r="P73" s="69"/>
      <c r="Q73" s="71"/>
      <c r="R73" s="194">
        <v>672</v>
      </c>
      <c r="S73" s="195"/>
      <c r="T73" s="73"/>
      <c r="U73" s="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  <c r="AS73" s="74"/>
      <c r="AT73" s="74"/>
      <c r="AU73" s="74"/>
      <c r="AV73" s="74"/>
      <c r="AW73" s="74"/>
      <c r="AX73" s="74"/>
      <c r="AY73" s="74"/>
      <c r="AZ73" s="74"/>
      <c r="BA73" s="74"/>
      <c r="BB73" s="74"/>
      <c r="BC73" s="74"/>
      <c r="BD73" s="74"/>
      <c r="BE73" s="74"/>
      <c r="BF73" s="74"/>
      <c r="BG73" s="74"/>
      <c r="BH73" s="74"/>
      <c r="BI73" s="74"/>
      <c r="BJ73" s="74"/>
      <c r="BK73" s="74"/>
      <c r="BL73" s="74"/>
      <c r="BM73" s="74"/>
      <c r="BN73" s="74"/>
      <c r="BO73" s="74"/>
      <c r="BP73" s="74"/>
      <c r="BQ73" s="74"/>
      <c r="BR73" s="74"/>
      <c r="BS73" s="74"/>
      <c r="BT73" s="74"/>
      <c r="BU73" s="74"/>
      <c r="BV73" s="74"/>
      <c r="BW73" s="74"/>
      <c r="BX73" s="74"/>
      <c r="BY73" s="74"/>
      <c r="BZ73" s="74"/>
      <c r="CA73" s="74"/>
      <c r="CB73" s="74"/>
      <c r="CC73" s="74"/>
      <c r="CD73" s="74"/>
      <c r="CE73" s="74"/>
      <c r="CF73" s="74"/>
      <c r="CG73" s="74"/>
      <c r="CH73" s="74"/>
      <c r="CI73" s="74"/>
      <c r="CJ73" s="74"/>
      <c r="CK73" s="74"/>
      <c r="CL73" s="74"/>
      <c r="CM73" s="74"/>
      <c r="CN73" s="74"/>
      <c r="CO73" s="74"/>
      <c r="CP73" s="74"/>
      <c r="CQ73" s="74"/>
      <c r="CR73" s="74"/>
      <c r="CS73" s="74"/>
      <c r="CT73" s="74"/>
      <c r="CU73" s="74"/>
      <c r="CV73" s="74"/>
      <c r="CW73" s="74"/>
      <c r="CX73" s="74"/>
      <c r="CY73" s="74"/>
      <c r="CZ73" s="74"/>
      <c r="DA73" s="74"/>
      <c r="DB73" s="74"/>
      <c r="DC73" s="74"/>
      <c r="DD73" s="74"/>
      <c r="DE73" s="74"/>
      <c r="DF73" s="74"/>
      <c r="DG73" s="74"/>
      <c r="DH73" s="74"/>
      <c r="DI73" s="74"/>
      <c r="DJ73" s="74"/>
      <c r="DK73" s="74"/>
      <c r="DL73" s="74"/>
      <c r="DM73" s="74"/>
      <c r="DN73" s="74"/>
      <c r="DO73" s="74"/>
      <c r="DP73" s="74"/>
      <c r="DQ73" s="74"/>
      <c r="DR73" s="74"/>
      <c r="DS73" s="74"/>
      <c r="DT73" s="74"/>
      <c r="DU73" s="74"/>
      <c r="DV73" s="74"/>
      <c r="DW73" s="74"/>
      <c r="DX73" s="74"/>
      <c r="DY73" s="74"/>
      <c r="DZ73" s="74"/>
      <c r="EA73" s="74"/>
      <c r="EB73" s="74"/>
      <c r="EC73" s="74"/>
      <c r="ED73" s="74"/>
      <c r="EE73" s="74"/>
      <c r="EF73" s="74"/>
      <c r="EG73" s="74"/>
      <c r="EH73" s="74"/>
      <c r="EI73" s="74"/>
    </row>
    <row r="74" spans="1:139" s="75" customFormat="1" ht="24.9" customHeight="1">
      <c r="A74" s="110">
        <v>69</v>
      </c>
      <c r="B74" s="120" t="s">
        <v>111</v>
      </c>
      <c r="C74" s="65">
        <v>22130.9</v>
      </c>
      <c r="D74" s="72">
        <f t="shared" si="5"/>
        <v>14753.6</v>
      </c>
      <c r="E74" s="72">
        <v>1844.2</v>
      </c>
      <c r="F74" s="149">
        <v>14753.6</v>
      </c>
      <c r="G74" s="64">
        <f t="shared" si="6"/>
        <v>66.665160476980148</v>
      </c>
      <c r="H74" s="64">
        <f t="shared" si="7"/>
        <v>100</v>
      </c>
      <c r="I74" s="70">
        <f t="shared" si="8"/>
        <v>0</v>
      </c>
      <c r="J74" s="65"/>
      <c r="K74" s="72">
        <f t="shared" si="4"/>
        <v>0</v>
      </c>
      <c r="L74" s="72"/>
      <c r="M74" s="72">
        <v>0</v>
      </c>
      <c r="N74" s="67"/>
      <c r="O74" s="67"/>
      <c r="P74" s="69"/>
      <c r="Q74" s="71"/>
      <c r="R74" s="194">
        <v>322.60000000000002</v>
      </c>
      <c r="S74" s="195"/>
      <c r="T74" s="73"/>
      <c r="U74" s="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74"/>
      <c r="AN74" s="74"/>
      <c r="AO74" s="74"/>
      <c r="AP74" s="74"/>
      <c r="AQ74" s="74"/>
      <c r="AR74" s="74"/>
      <c r="AS74" s="74"/>
      <c r="AT74" s="74"/>
      <c r="AU74" s="74"/>
      <c r="AV74" s="74"/>
      <c r="AW74" s="74"/>
      <c r="AX74" s="74"/>
      <c r="AY74" s="74"/>
      <c r="AZ74" s="74"/>
      <c r="BA74" s="74"/>
      <c r="BB74" s="74"/>
      <c r="BC74" s="74"/>
      <c r="BD74" s="74"/>
      <c r="BE74" s="74"/>
      <c r="BF74" s="74"/>
      <c r="BG74" s="74"/>
      <c r="BH74" s="74"/>
      <c r="BI74" s="74"/>
      <c r="BJ74" s="74"/>
      <c r="BK74" s="74"/>
      <c r="BL74" s="74"/>
      <c r="BM74" s="74"/>
      <c r="BN74" s="74"/>
      <c r="BO74" s="74"/>
      <c r="BP74" s="74"/>
      <c r="BQ74" s="74"/>
      <c r="BR74" s="74"/>
      <c r="BS74" s="74"/>
      <c r="BT74" s="74"/>
      <c r="BU74" s="74"/>
      <c r="BV74" s="74"/>
      <c r="BW74" s="74"/>
      <c r="BX74" s="74"/>
      <c r="BY74" s="74"/>
      <c r="BZ74" s="74"/>
      <c r="CA74" s="74"/>
      <c r="CB74" s="74"/>
      <c r="CC74" s="74"/>
      <c r="CD74" s="74"/>
      <c r="CE74" s="74"/>
      <c r="CF74" s="74"/>
      <c r="CG74" s="74"/>
      <c r="CH74" s="74"/>
      <c r="CI74" s="74"/>
      <c r="CJ74" s="74"/>
      <c r="CK74" s="74"/>
      <c r="CL74" s="74"/>
      <c r="CM74" s="74"/>
      <c r="CN74" s="74"/>
      <c r="CO74" s="74"/>
      <c r="CP74" s="74"/>
      <c r="CQ74" s="74"/>
      <c r="CR74" s="74"/>
      <c r="CS74" s="74"/>
      <c r="CT74" s="74"/>
      <c r="CU74" s="74"/>
      <c r="CV74" s="74"/>
      <c r="CW74" s="74"/>
      <c r="CX74" s="74"/>
      <c r="CY74" s="74"/>
      <c r="CZ74" s="74"/>
      <c r="DA74" s="74"/>
      <c r="DB74" s="74"/>
      <c r="DC74" s="74"/>
      <c r="DD74" s="74"/>
      <c r="DE74" s="74"/>
      <c r="DF74" s="74"/>
      <c r="DG74" s="74"/>
      <c r="DH74" s="74"/>
      <c r="DI74" s="74"/>
      <c r="DJ74" s="74"/>
      <c r="DK74" s="74"/>
      <c r="DL74" s="74"/>
      <c r="DM74" s="74"/>
      <c r="DN74" s="74"/>
      <c r="DO74" s="74"/>
      <c r="DP74" s="74"/>
      <c r="DQ74" s="74"/>
      <c r="DR74" s="74"/>
      <c r="DS74" s="74"/>
      <c r="DT74" s="74"/>
      <c r="DU74" s="74"/>
      <c r="DV74" s="74"/>
      <c r="DW74" s="74"/>
      <c r="DX74" s="74"/>
      <c r="DY74" s="74"/>
      <c r="DZ74" s="74"/>
      <c r="EA74" s="74"/>
      <c r="EB74" s="74"/>
      <c r="EC74" s="74"/>
      <c r="ED74" s="74"/>
      <c r="EE74" s="74"/>
      <c r="EF74" s="74"/>
      <c r="EG74" s="74"/>
      <c r="EH74" s="74"/>
      <c r="EI74" s="74"/>
    </row>
    <row r="75" spans="1:139" s="75" customFormat="1" ht="24.9" customHeight="1">
      <c r="A75" s="110">
        <v>70</v>
      </c>
      <c r="B75" s="120" t="s">
        <v>112</v>
      </c>
      <c r="C75" s="65">
        <v>5725.1</v>
      </c>
      <c r="D75" s="72">
        <f t="shared" si="5"/>
        <v>3816.8</v>
      </c>
      <c r="E75" s="72">
        <v>477.1</v>
      </c>
      <c r="F75" s="149">
        <v>3816.8</v>
      </c>
      <c r="G75" s="64">
        <f t="shared" si="6"/>
        <v>66.667831129587256</v>
      </c>
      <c r="H75" s="64">
        <f t="shared" si="7"/>
        <v>100</v>
      </c>
      <c r="I75" s="70">
        <f t="shared" si="8"/>
        <v>0</v>
      </c>
      <c r="J75" s="65"/>
      <c r="K75" s="72">
        <f t="shared" si="4"/>
        <v>0</v>
      </c>
      <c r="L75" s="72"/>
      <c r="M75" s="97">
        <v>0</v>
      </c>
      <c r="N75" s="67"/>
      <c r="O75" s="67"/>
      <c r="P75" s="69"/>
      <c r="Q75" s="71"/>
      <c r="R75" s="194"/>
      <c r="S75" s="195"/>
      <c r="T75" s="73"/>
      <c r="U75" s="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  <c r="AN75" s="74"/>
      <c r="AO75" s="74"/>
      <c r="AP75" s="74"/>
      <c r="AQ75" s="74"/>
      <c r="AR75" s="74"/>
      <c r="AS75" s="74"/>
      <c r="AT75" s="74"/>
      <c r="AU75" s="74"/>
      <c r="AV75" s="74"/>
      <c r="AW75" s="74"/>
      <c r="AX75" s="74"/>
      <c r="AY75" s="74"/>
      <c r="AZ75" s="74"/>
      <c r="BA75" s="74"/>
      <c r="BB75" s="74"/>
      <c r="BC75" s="74"/>
      <c r="BD75" s="74"/>
      <c r="BE75" s="74"/>
      <c r="BF75" s="74"/>
      <c r="BG75" s="74"/>
      <c r="BH75" s="74"/>
      <c r="BI75" s="74"/>
      <c r="BJ75" s="74"/>
      <c r="BK75" s="74"/>
      <c r="BL75" s="74"/>
      <c r="BM75" s="74"/>
      <c r="BN75" s="74"/>
      <c r="BO75" s="74"/>
      <c r="BP75" s="74"/>
      <c r="BQ75" s="74"/>
      <c r="BR75" s="74"/>
      <c r="BS75" s="74"/>
      <c r="BT75" s="74"/>
      <c r="BU75" s="74"/>
      <c r="BV75" s="74"/>
      <c r="BW75" s="74"/>
      <c r="BX75" s="74"/>
      <c r="BY75" s="74"/>
      <c r="BZ75" s="74"/>
      <c r="CA75" s="74"/>
      <c r="CB75" s="74"/>
      <c r="CC75" s="74"/>
      <c r="CD75" s="74"/>
      <c r="CE75" s="74"/>
      <c r="CF75" s="74"/>
      <c r="CG75" s="74"/>
      <c r="CH75" s="74"/>
      <c r="CI75" s="74"/>
      <c r="CJ75" s="74"/>
      <c r="CK75" s="74"/>
      <c r="CL75" s="74"/>
      <c r="CM75" s="74"/>
      <c r="CN75" s="74"/>
      <c r="CO75" s="74"/>
      <c r="CP75" s="74"/>
      <c r="CQ75" s="74"/>
      <c r="CR75" s="74"/>
      <c r="CS75" s="74"/>
      <c r="CT75" s="74"/>
      <c r="CU75" s="74"/>
      <c r="CV75" s="74"/>
      <c r="CW75" s="74"/>
      <c r="CX75" s="74"/>
      <c r="CY75" s="74"/>
      <c r="CZ75" s="74"/>
      <c r="DA75" s="74"/>
      <c r="DB75" s="74"/>
      <c r="DC75" s="74"/>
      <c r="DD75" s="74"/>
      <c r="DE75" s="74"/>
      <c r="DF75" s="74"/>
      <c r="DG75" s="74"/>
      <c r="DH75" s="74"/>
      <c r="DI75" s="74"/>
      <c r="DJ75" s="74"/>
      <c r="DK75" s="74"/>
      <c r="DL75" s="74"/>
      <c r="DM75" s="74"/>
      <c r="DN75" s="74"/>
      <c r="DO75" s="74"/>
      <c r="DP75" s="74"/>
      <c r="DQ75" s="74"/>
      <c r="DR75" s="74"/>
      <c r="DS75" s="74"/>
      <c r="DT75" s="74"/>
      <c r="DU75" s="74"/>
      <c r="DV75" s="74"/>
      <c r="DW75" s="74"/>
      <c r="DX75" s="74"/>
      <c r="DY75" s="74"/>
      <c r="DZ75" s="74"/>
      <c r="EA75" s="74"/>
      <c r="EB75" s="74"/>
      <c r="EC75" s="74"/>
      <c r="ED75" s="74"/>
      <c r="EE75" s="74"/>
      <c r="EF75" s="74"/>
      <c r="EG75" s="74"/>
      <c r="EH75" s="74"/>
      <c r="EI75" s="74"/>
    </row>
    <row r="76" spans="1:139" s="8" customFormat="1" ht="24.75" customHeight="1">
      <c r="A76" s="110">
        <v>71</v>
      </c>
      <c r="B76" s="121" t="s">
        <v>113</v>
      </c>
      <c r="C76" s="132">
        <v>19300.900000000001</v>
      </c>
      <c r="D76" s="72">
        <f t="shared" si="5"/>
        <v>12867.2</v>
      </c>
      <c r="E76" s="97">
        <v>1608.4</v>
      </c>
      <c r="F76" s="150">
        <v>12867.2</v>
      </c>
      <c r="G76" s="181">
        <f t="shared" si="6"/>
        <v>66.666321259630379</v>
      </c>
      <c r="H76" s="181">
        <f t="shared" si="7"/>
        <v>100</v>
      </c>
      <c r="I76" s="180">
        <f t="shared" si="8"/>
        <v>0</v>
      </c>
      <c r="J76" s="132"/>
      <c r="K76" s="97">
        <f t="shared" si="4"/>
        <v>0</v>
      </c>
      <c r="L76" s="97"/>
      <c r="M76" s="97">
        <v>0</v>
      </c>
      <c r="N76" s="67"/>
      <c r="O76" s="67"/>
      <c r="P76" s="69"/>
      <c r="Q76" s="71"/>
      <c r="R76" s="196">
        <f>SUM(R6:R75)</f>
        <v>60111.100000000006</v>
      </c>
      <c r="S76" s="196">
        <f>SUM(S6:S75)</f>
        <v>42741.299999999996</v>
      </c>
      <c r="T76" s="9"/>
      <c r="U76" s="4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83"/>
      <c r="BH76" s="83"/>
      <c r="BI76" s="83"/>
      <c r="BJ76" s="83"/>
      <c r="BK76" s="83"/>
      <c r="BL76" s="83"/>
      <c r="BM76" s="83"/>
      <c r="BN76" s="83"/>
      <c r="BO76" s="83"/>
      <c r="BP76" s="83"/>
      <c r="BQ76" s="83"/>
      <c r="BR76" s="83"/>
      <c r="BS76" s="83"/>
      <c r="BT76" s="83"/>
      <c r="BU76" s="83"/>
      <c r="BV76" s="83"/>
      <c r="BW76" s="83"/>
      <c r="BX76" s="83"/>
      <c r="BY76" s="83"/>
      <c r="BZ76" s="83"/>
      <c r="CA76" s="83"/>
      <c r="CB76" s="83"/>
      <c r="CC76" s="83"/>
      <c r="CD76" s="83"/>
      <c r="CE76" s="83"/>
      <c r="CF76" s="83"/>
      <c r="CG76" s="83"/>
      <c r="CH76" s="83"/>
      <c r="CI76" s="83"/>
      <c r="CJ76" s="83"/>
      <c r="CK76" s="83"/>
      <c r="CL76" s="83"/>
      <c r="CM76" s="83"/>
      <c r="CN76" s="83"/>
      <c r="CO76" s="83"/>
      <c r="CP76" s="83"/>
      <c r="CQ76" s="83"/>
      <c r="CR76" s="83"/>
      <c r="CS76" s="83"/>
      <c r="CT76" s="83"/>
      <c r="CU76" s="83"/>
      <c r="CV76" s="83"/>
      <c r="CW76" s="83"/>
      <c r="CX76" s="83"/>
      <c r="CY76" s="83"/>
      <c r="CZ76" s="83"/>
      <c r="DA76" s="83"/>
      <c r="DB76" s="83"/>
      <c r="DC76" s="83"/>
      <c r="DD76" s="83"/>
      <c r="DE76" s="83"/>
      <c r="DF76" s="83"/>
      <c r="DG76" s="83"/>
      <c r="DH76" s="83"/>
      <c r="DI76" s="83"/>
      <c r="DJ76" s="83"/>
      <c r="DK76" s="83"/>
      <c r="DL76" s="83"/>
      <c r="DM76" s="83"/>
      <c r="DN76" s="83"/>
      <c r="DO76" s="83"/>
      <c r="DP76" s="83"/>
      <c r="DQ76" s="83"/>
      <c r="DR76" s="83"/>
      <c r="DS76" s="83"/>
      <c r="DT76" s="83"/>
      <c r="DU76" s="83"/>
      <c r="DV76" s="83"/>
      <c r="DW76" s="83"/>
      <c r="DX76" s="83"/>
      <c r="DY76" s="83"/>
      <c r="DZ76" s="83"/>
      <c r="EA76" s="83"/>
      <c r="EB76" s="83"/>
      <c r="EC76" s="83"/>
      <c r="ED76" s="83"/>
      <c r="EE76" s="83"/>
      <c r="EF76" s="83"/>
      <c r="EG76" s="83"/>
      <c r="EH76" s="83"/>
      <c r="EI76" s="83"/>
    </row>
    <row r="77" spans="1:139" s="5" customFormat="1" ht="24.75" customHeight="1">
      <c r="A77" s="110">
        <v>72</v>
      </c>
      <c r="B77" s="122" t="s">
        <v>114</v>
      </c>
      <c r="C77" s="126">
        <v>25018.1</v>
      </c>
      <c r="D77" s="72">
        <f t="shared" si="5"/>
        <v>16678.400000000001</v>
      </c>
      <c r="E77" s="127">
        <v>2084.8000000000002</v>
      </c>
      <c r="F77" s="151">
        <v>16678.400000000001</v>
      </c>
      <c r="G77" s="181">
        <f t="shared" si="6"/>
        <v>66.665334297968286</v>
      </c>
      <c r="H77" s="181">
        <f t="shared" si="7"/>
        <v>100</v>
      </c>
      <c r="I77" s="180">
        <f t="shared" si="8"/>
        <v>0</v>
      </c>
      <c r="J77" s="133"/>
      <c r="K77" s="127">
        <f t="shared" si="4"/>
        <v>0</v>
      </c>
      <c r="L77" s="127"/>
      <c r="M77" s="134">
        <v>0</v>
      </c>
      <c r="N77" s="67"/>
      <c r="O77" s="67"/>
      <c r="P77" s="69"/>
      <c r="Q77" s="71"/>
      <c r="R77" s="190">
        <f>R76*4</f>
        <v>240444.40000000002</v>
      </c>
      <c r="S77" s="190">
        <f>S76*4</f>
        <v>170965.19999999998</v>
      </c>
      <c r="U77" s="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74"/>
      <c r="AS77" s="74"/>
      <c r="AT77" s="74"/>
      <c r="AU77" s="74"/>
      <c r="AV77" s="74"/>
      <c r="AW77" s="74"/>
      <c r="AX77" s="74"/>
      <c r="AY77" s="74"/>
      <c r="AZ77" s="74"/>
      <c r="BA77" s="74"/>
      <c r="BB77" s="74"/>
      <c r="BC77" s="74"/>
      <c r="BD77" s="74"/>
      <c r="BE77" s="74"/>
      <c r="BF77" s="74"/>
      <c r="BG77" s="74"/>
      <c r="BH77" s="74"/>
      <c r="BI77" s="74"/>
      <c r="BJ77" s="74"/>
      <c r="BK77" s="74"/>
      <c r="BL77" s="74"/>
      <c r="BM77" s="74"/>
      <c r="BN77" s="74"/>
      <c r="BO77" s="74"/>
      <c r="BP77" s="74"/>
      <c r="BQ77" s="74"/>
      <c r="BR77" s="74"/>
      <c r="BS77" s="74"/>
      <c r="BT77" s="74"/>
      <c r="BU77" s="74"/>
      <c r="BV77" s="74"/>
      <c r="BW77" s="74"/>
      <c r="BX77" s="74"/>
      <c r="BY77" s="74"/>
      <c r="BZ77" s="74"/>
      <c r="CA77" s="74"/>
      <c r="CB77" s="74"/>
      <c r="CC77" s="74"/>
      <c r="CD77" s="74"/>
      <c r="CE77" s="74"/>
      <c r="CF77" s="74"/>
      <c r="CG77" s="74"/>
      <c r="CH77" s="74"/>
      <c r="CI77" s="74"/>
      <c r="CJ77" s="74"/>
      <c r="CK77" s="74"/>
      <c r="CL77" s="74"/>
      <c r="CM77" s="74"/>
      <c r="CN77" s="74"/>
      <c r="CO77" s="74"/>
      <c r="CP77" s="74"/>
      <c r="CQ77" s="74"/>
      <c r="CR77" s="74"/>
      <c r="CS77" s="74"/>
      <c r="CT77" s="74"/>
      <c r="CU77" s="74"/>
      <c r="CV77" s="74"/>
      <c r="CW77" s="74"/>
      <c r="CX77" s="74"/>
      <c r="CY77" s="74"/>
      <c r="CZ77" s="74"/>
      <c r="DA77" s="74"/>
      <c r="DB77" s="74"/>
      <c r="DC77" s="74"/>
      <c r="DD77" s="74"/>
      <c r="DE77" s="74"/>
      <c r="DF77" s="74"/>
      <c r="DG77" s="74"/>
      <c r="DH77" s="74"/>
      <c r="DI77" s="74"/>
      <c r="DJ77" s="74"/>
      <c r="DK77" s="74"/>
      <c r="DL77" s="74"/>
      <c r="DM77" s="74"/>
      <c r="DN77" s="74"/>
      <c r="DO77" s="74"/>
      <c r="DP77" s="74"/>
      <c r="DQ77" s="74"/>
      <c r="DR77" s="74"/>
      <c r="DS77" s="74"/>
      <c r="DT77" s="74"/>
      <c r="DU77" s="74"/>
      <c r="DV77" s="74"/>
      <c r="DW77" s="74"/>
      <c r="DX77" s="74"/>
      <c r="DY77" s="74"/>
      <c r="DZ77" s="74"/>
      <c r="EA77" s="74"/>
      <c r="EB77" s="74"/>
      <c r="EC77" s="74"/>
      <c r="ED77" s="74"/>
      <c r="EE77" s="74"/>
      <c r="EF77" s="74"/>
      <c r="EG77" s="74"/>
      <c r="EH77" s="74"/>
      <c r="EI77" s="74"/>
    </row>
    <row r="78" spans="1:139" s="11" customFormat="1" ht="24.75" customHeight="1">
      <c r="A78" s="110">
        <v>73</v>
      </c>
      <c r="B78" s="123" t="s">
        <v>115</v>
      </c>
      <c r="C78" s="128"/>
      <c r="D78" s="129"/>
      <c r="E78" s="129"/>
      <c r="F78" s="130"/>
      <c r="G78" s="99"/>
      <c r="H78" s="99"/>
      <c r="I78" s="111"/>
      <c r="J78" s="135"/>
      <c r="K78" s="129">
        <f t="shared" si="4"/>
        <v>0</v>
      </c>
      <c r="L78" s="129"/>
      <c r="M78" s="136">
        <v>0</v>
      </c>
      <c r="N78" s="67"/>
      <c r="O78" s="67"/>
      <c r="P78" s="69"/>
      <c r="Q78" s="71"/>
      <c r="R78" s="197"/>
      <c r="S78" s="198"/>
      <c r="U78" s="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  <c r="BH78" s="84"/>
      <c r="BI78" s="84"/>
      <c r="BJ78" s="84"/>
      <c r="BK78" s="84"/>
      <c r="BL78" s="84"/>
      <c r="BM78" s="84"/>
      <c r="BN78" s="84"/>
      <c r="BO78" s="84"/>
      <c r="BP78" s="84"/>
      <c r="BQ78" s="84"/>
      <c r="BR78" s="84"/>
      <c r="BS78" s="84"/>
      <c r="BT78" s="84"/>
      <c r="BU78" s="84"/>
      <c r="BV78" s="84"/>
      <c r="BW78" s="84"/>
      <c r="BX78" s="84"/>
      <c r="BY78" s="84"/>
      <c r="BZ78" s="84"/>
      <c r="CA78" s="84"/>
      <c r="CB78" s="84"/>
      <c r="CC78" s="84"/>
      <c r="CD78" s="84"/>
      <c r="CE78" s="84"/>
      <c r="CF78" s="84"/>
      <c r="CG78" s="84"/>
      <c r="CH78" s="84"/>
      <c r="CI78" s="84"/>
      <c r="CJ78" s="84"/>
      <c r="CK78" s="84"/>
      <c r="CL78" s="84"/>
      <c r="CM78" s="84"/>
      <c r="CN78" s="84"/>
      <c r="CO78" s="84"/>
      <c r="CP78" s="84"/>
      <c r="CQ78" s="84"/>
      <c r="CR78" s="84"/>
      <c r="CS78" s="84"/>
      <c r="CT78" s="84"/>
      <c r="CU78" s="84"/>
      <c r="CV78" s="84"/>
      <c r="CW78" s="84"/>
      <c r="CX78" s="84"/>
      <c r="CY78" s="84"/>
      <c r="CZ78" s="84"/>
      <c r="DA78" s="84"/>
      <c r="DB78" s="84"/>
      <c r="DC78" s="84"/>
      <c r="DD78" s="84"/>
      <c r="DE78" s="84"/>
      <c r="DF78" s="84"/>
      <c r="DG78" s="84"/>
      <c r="DH78" s="84"/>
      <c r="DI78" s="84"/>
      <c r="DJ78" s="84"/>
      <c r="DK78" s="84"/>
      <c r="DL78" s="84"/>
      <c r="DM78" s="84"/>
      <c r="DN78" s="84"/>
      <c r="DO78" s="84"/>
      <c r="DP78" s="84"/>
      <c r="DQ78" s="84"/>
      <c r="DR78" s="84"/>
      <c r="DS78" s="84"/>
      <c r="DT78" s="84"/>
      <c r="DU78" s="84"/>
      <c r="DV78" s="84"/>
      <c r="DW78" s="84"/>
      <c r="DX78" s="84"/>
      <c r="DY78" s="84"/>
      <c r="DZ78" s="84"/>
      <c r="EA78" s="84"/>
      <c r="EB78" s="84"/>
      <c r="EC78" s="84"/>
      <c r="ED78" s="84"/>
      <c r="EE78" s="84"/>
      <c r="EF78" s="84"/>
      <c r="EG78" s="84"/>
      <c r="EH78" s="84"/>
      <c r="EI78" s="84"/>
    </row>
    <row r="79" spans="1:139" s="5" customFormat="1" ht="24.75" customHeight="1" thickBot="1">
      <c r="A79" s="110">
        <v>74</v>
      </c>
      <c r="B79" s="124" t="s">
        <v>116</v>
      </c>
      <c r="C79" s="131"/>
      <c r="D79" s="85"/>
      <c r="E79" s="85"/>
      <c r="F79" s="85"/>
      <c r="G79" s="100"/>
      <c r="H79" s="100"/>
      <c r="I79" s="112"/>
      <c r="J79" s="131">
        <v>5242.1000000000004</v>
      </c>
      <c r="K79" s="85">
        <f t="shared" si="4"/>
        <v>3494.4</v>
      </c>
      <c r="L79" s="85">
        <v>436.8</v>
      </c>
      <c r="M79" s="72">
        <f>K79*$H$17/100</f>
        <v>3494.4</v>
      </c>
      <c r="N79" s="67">
        <f>M79/J79*100</f>
        <v>66.660307891875391</v>
      </c>
      <c r="O79" s="67">
        <f>M79/K79*100</f>
        <v>100</v>
      </c>
      <c r="P79" s="69">
        <f>M79-K79</f>
        <v>0</v>
      </c>
      <c r="Q79" s="71"/>
      <c r="R79" s="190"/>
      <c r="S79" s="189"/>
      <c r="U79" s="4"/>
    </row>
    <row r="80" spans="1:139" s="5" customFormat="1" ht="24" customHeight="1" thickBot="1">
      <c r="A80" s="98"/>
      <c r="B80" s="125" t="s">
        <v>117</v>
      </c>
      <c r="C80" s="114">
        <f>SUM(C6:C79)</f>
        <v>1067841.4000000001</v>
      </c>
      <c r="D80" s="102">
        <f>SUM(D6:D79)</f>
        <v>711896.7999999997</v>
      </c>
      <c r="E80" s="102"/>
      <c r="F80" s="102">
        <f>SUM(F6:F79)</f>
        <v>711896.7999999997</v>
      </c>
      <c r="G80" s="103">
        <f>F80/C80*100</f>
        <v>66.666903905392658</v>
      </c>
      <c r="H80" s="103">
        <f>F80/D80*100</f>
        <v>100</v>
      </c>
      <c r="I80" s="104">
        <f>F80-D80</f>
        <v>0</v>
      </c>
      <c r="J80" s="114">
        <f>SUM(J6:J79)</f>
        <v>820454.50000000012</v>
      </c>
      <c r="K80" s="102">
        <f>SUM(K6:K79)</f>
        <v>546969.60000000009</v>
      </c>
      <c r="L80" s="102"/>
      <c r="M80" s="102">
        <f>SUM(M6:M79)</f>
        <v>546969.60000000009</v>
      </c>
      <c r="N80" s="103">
        <f>M80/J80*100</f>
        <v>66.66665854108912</v>
      </c>
      <c r="O80" s="103">
        <f>M80/K80*100</f>
        <v>100</v>
      </c>
      <c r="P80" s="104">
        <f>M80-K80</f>
        <v>0</v>
      </c>
      <c r="R80" s="190"/>
      <c r="S80" s="189"/>
    </row>
    <row r="81" spans="13:19" s="5" customFormat="1">
      <c r="M81" s="10"/>
      <c r="N81" s="10"/>
      <c r="O81" s="10"/>
      <c r="P81" s="10"/>
      <c r="R81" s="190"/>
      <c r="S81" s="189"/>
    </row>
    <row r="82" spans="13:19" s="5" customFormat="1">
      <c r="M82" s="10"/>
      <c r="N82" s="10"/>
      <c r="O82" s="10"/>
      <c r="P82" s="10"/>
      <c r="R82" s="190"/>
      <c r="S82" s="189"/>
    </row>
    <row r="83" spans="13:19" s="5" customFormat="1">
      <c r="M83" s="10"/>
      <c r="N83" s="10"/>
      <c r="O83" s="10"/>
      <c r="P83" s="10"/>
      <c r="R83" s="190"/>
      <c r="S83" s="189"/>
    </row>
    <row r="84" spans="13:19" s="5" customFormat="1">
      <c r="M84" s="10"/>
      <c r="N84" s="10"/>
      <c r="O84" s="10"/>
      <c r="P84" s="10"/>
      <c r="R84" s="190"/>
      <c r="S84" s="189"/>
    </row>
    <row r="85" spans="13:19" s="5" customFormat="1">
      <c r="M85" s="10"/>
      <c r="N85" s="10"/>
      <c r="O85" s="10"/>
      <c r="P85" s="10"/>
      <c r="R85" s="190"/>
      <c r="S85" s="189"/>
    </row>
    <row r="86" spans="13:19" s="5" customFormat="1">
      <c r="M86" s="10"/>
      <c r="N86" s="10"/>
      <c r="O86" s="10"/>
      <c r="P86" s="10"/>
      <c r="R86" s="190"/>
      <c r="S86" s="189"/>
    </row>
    <row r="87" spans="13:19" s="5" customFormat="1">
      <c r="M87" s="10"/>
      <c r="N87" s="10"/>
      <c r="O87" s="10"/>
      <c r="P87" s="10"/>
      <c r="R87" s="190"/>
      <c r="S87" s="189"/>
    </row>
    <row r="88" spans="13:19" s="5" customFormat="1">
      <c r="M88" s="10"/>
      <c r="N88" s="10"/>
      <c r="O88" s="10"/>
      <c r="P88" s="10"/>
      <c r="R88" s="190"/>
      <c r="S88" s="189"/>
    </row>
    <row r="89" spans="13:19" s="5" customFormat="1">
      <c r="M89" s="10"/>
      <c r="N89" s="10"/>
      <c r="O89" s="10"/>
      <c r="P89" s="10"/>
      <c r="R89" s="190"/>
      <c r="S89" s="189"/>
    </row>
    <row r="90" spans="13:19" s="5" customFormat="1">
      <c r="M90" s="10"/>
      <c r="N90" s="10"/>
      <c r="O90" s="10"/>
      <c r="P90" s="10"/>
      <c r="R90" s="190"/>
      <c r="S90" s="189"/>
    </row>
    <row r="91" spans="13:19" s="5" customFormat="1">
      <c r="M91" s="10"/>
      <c r="N91" s="10"/>
      <c r="O91" s="10"/>
      <c r="P91" s="10"/>
      <c r="R91" s="190"/>
      <c r="S91" s="189"/>
    </row>
    <row r="92" spans="13:19" s="5" customFormat="1">
      <c r="M92" s="10"/>
      <c r="N92" s="10"/>
      <c r="O92" s="10"/>
      <c r="P92" s="10"/>
      <c r="R92" s="190"/>
      <c r="S92" s="189"/>
    </row>
    <row r="93" spans="13:19" s="5" customFormat="1">
      <c r="M93" s="10"/>
      <c r="N93" s="10"/>
      <c r="O93" s="10"/>
      <c r="P93" s="10"/>
      <c r="R93" s="190"/>
      <c r="S93" s="189"/>
    </row>
    <row r="94" spans="13:19" s="5" customFormat="1">
      <c r="M94" s="10"/>
      <c r="N94" s="10"/>
      <c r="O94" s="10"/>
      <c r="P94" s="10"/>
      <c r="R94" s="190"/>
      <c r="S94" s="189"/>
    </row>
    <row r="95" spans="13:19" s="5" customFormat="1">
      <c r="M95" s="10"/>
      <c r="N95" s="10"/>
      <c r="O95" s="10"/>
      <c r="P95" s="10"/>
      <c r="R95" s="190"/>
      <c r="S95" s="189"/>
    </row>
    <row r="96" spans="13:19" s="5" customFormat="1">
      <c r="M96" s="10"/>
      <c r="N96" s="10"/>
      <c r="O96" s="10"/>
      <c r="P96" s="10"/>
      <c r="R96" s="190"/>
      <c r="S96" s="189"/>
    </row>
    <row r="97" spans="13:19" s="5" customFormat="1">
      <c r="M97" s="10"/>
      <c r="N97" s="10"/>
      <c r="O97" s="10"/>
      <c r="P97" s="10"/>
      <c r="R97" s="190"/>
      <c r="S97" s="189"/>
    </row>
    <row r="98" spans="13:19" s="5" customFormat="1">
      <c r="M98" s="10"/>
      <c r="N98" s="10"/>
      <c r="O98" s="10"/>
      <c r="P98" s="10"/>
      <c r="R98" s="190"/>
      <c r="S98" s="189"/>
    </row>
    <row r="99" spans="13:19" s="5" customFormat="1">
      <c r="M99" s="10"/>
      <c r="N99" s="10"/>
      <c r="O99" s="10"/>
      <c r="P99" s="10"/>
      <c r="R99" s="190"/>
      <c r="S99" s="189"/>
    </row>
    <row r="100" spans="13:19" s="5" customFormat="1">
      <c r="M100" s="10"/>
      <c r="N100" s="10"/>
      <c r="O100" s="10"/>
      <c r="P100" s="10"/>
      <c r="R100" s="190"/>
      <c r="S100" s="189"/>
    </row>
    <row r="101" spans="13:19" s="5" customFormat="1">
      <c r="M101" s="10"/>
      <c r="N101" s="10"/>
      <c r="O101" s="10"/>
      <c r="P101" s="10"/>
      <c r="R101" s="190"/>
      <c r="S101" s="189"/>
    </row>
    <row r="102" spans="13:19" s="5" customFormat="1">
      <c r="M102" s="10"/>
      <c r="N102" s="10"/>
      <c r="O102" s="10"/>
      <c r="P102" s="10"/>
      <c r="R102" s="190"/>
      <c r="S102" s="189"/>
    </row>
    <row r="103" spans="13:19" s="5" customFormat="1">
      <c r="M103" s="10"/>
      <c r="N103" s="10"/>
      <c r="O103" s="10"/>
      <c r="P103" s="10"/>
      <c r="R103" s="190"/>
      <c r="S103" s="189"/>
    </row>
    <row r="104" spans="13:19" s="5" customFormat="1">
      <c r="M104" s="10"/>
      <c r="N104" s="10"/>
      <c r="O104" s="10"/>
      <c r="P104" s="10"/>
      <c r="R104" s="190"/>
      <c r="S104" s="189"/>
    </row>
    <row r="105" spans="13:19" s="5" customFormat="1">
      <c r="M105" s="10"/>
      <c r="N105" s="10"/>
      <c r="O105" s="10"/>
      <c r="P105" s="10"/>
      <c r="R105" s="190"/>
      <c r="S105" s="189"/>
    </row>
    <row r="106" spans="13:19" s="5" customFormat="1">
      <c r="M106" s="10"/>
      <c r="N106" s="10"/>
      <c r="O106" s="10"/>
      <c r="P106" s="10"/>
      <c r="R106" s="190"/>
      <c r="S106" s="189"/>
    </row>
    <row r="107" spans="13:19" s="5" customFormat="1">
      <c r="M107" s="10"/>
      <c r="N107" s="10"/>
      <c r="O107" s="10"/>
      <c r="P107" s="10"/>
      <c r="R107" s="190"/>
      <c r="S107" s="189"/>
    </row>
    <row r="108" spans="13:19" s="5" customFormat="1">
      <c r="M108" s="10"/>
      <c r="N108" s="10"/>
      <c r="O108" s="10"/>
      <c r="P108" s="10"/>
      <c r="R108" s="190"/>
      <c r="S108" s="189"/>
    </row>
    <row r="109" spans="13:19" s="5" customFormat="1">
      <c r="M109" s="10"/>
      <c r="N109" s="10"/>
      <c r="O109" s="10"/>
      <c r="P109" s="10"/>
      <c r="R109" s="190"/>
      <c r="S109" s="189"/>
    </row>
    <row r="110" spans="13:19" s="5" customFormat="1">
      <c r="M110" s="10"/>
      <c r="N110" s="10"/>
      <c r="O110" s="10"/>
      <c r="P110" s="10"/>
      <c r="R110" s="190"/>
      <c r="S110" s="189"/>
    </row>
    <row r="111" spans="13:19" s="5" customFormat="1">
      <c r="M111" s="10"/>
      <c r="N111" s="10"/>
      <c r="O111" s="10"/>
      <c r="P111" s="10"/>
      <c r="R111" s="190"/>
      <c r="S111" s="189"/>
    </row>
    <row r="112" spans="13:19" s="5" customFormat="1">
      <c r="M112" s="10"/>
      <c r="N112" s="10"/>
      <c r="O112" s="10"/>
      <c r="P112" s="10"/>
      <c r="R112" s="190"/>
      <c r="S112" s="189"/>
    </row>
    <row r="113" spans="13:19" s="5" customFormat="1">
      <c r="M113" s="10"/>
      <c r="N113" s="10"/>
      <c r="O113" s="10"/>
      <c r="P113" s="10"/>
      <c r="R113" s="190"/>
      <c r="S113" s="189"/>
    </row>
    <row r="114" spans="13:19" s="5" customFormat="1">
      <c r="M114" s="10"/>
      <c r="N114" s="10"/>
      <c r="O114" s="10"/>
      <c r="P114" s="10"/>
      <c r="R114" s="190"/>
      <c r="S114" s="189"/>
    </row>
    <row r="115" spans="13:19" s="5" customFormat="1">
      <c r="M115" s="10"/>
      <c r="N115" s="10"/>
      <c r="O115" s="10"/>
      <c r="P115" s="10"/>
      <c r="R115" s="190"/>
      <c r="S115" s="189"/>
    </row>
    <row r="116" spans="13:19" s="5" customFormat="1">
      <c r="M116" s="10"/>
      <c r="N116" s="10"/>
      <c r="O116" s="10"/>
      <c r="P116" s="10"/>
      <c r="R116" s="190"/>
      <c r="S116" s="189"/>
    </row>
    <row r="117" spans="13:19" s="5" customFormat="1">
      <c r="M117" s="10"/>
      <c r="N117" s="10"/>
      <c r="O117" s="10"/>
      <c r="P117" s="10"/>
      <c r="R117" s="190"/>
      <c r="S117" s="189"/>
    </row>
    <row r="118" spans="13:19" s="5" customFormat="1">
      <c r="M118" s="10"/>
      <c r="N118" s="10"/>
      <c r="O118" s="10"/>
      <c r="P118" s="10"/>
      <c r="R118" s="190"/>
      <c r="S118" s="189"/>
    </row>
    <row r="119" spans="13:19" s="5" customFormat="1">
      <c r="M119" s="10"/>
      <c r="N119" s="10"/>
      <c r="O119" s="10"/>
      <c r="P119" s="10"/>
      <c r="R119" s="190"/>
      <c r="S119" s="189"/>
    </row>
  </sheetData>
  <mergeCells count="15">
    <mergeCell ref="G4:G5"/>
    <mergeCell ref="H4:I4"/>
    <mergeCell ref="J4:J5"/>
    <mergeCell ref="K4:K5"/>
    <mergeCell ref="M4:M5"/>
    <mergeCell ref="N4:N5"/>
    <mergeCell ref="O4:P4"/>
    <mergeCell ref="A1:P1"/>
    <mergeCell ref="A3:A5"/>
    <mergeCell ref="B3:B5"/>
    <mergeCell ref="C3:I3"/>
    <mergeCell ref="J3:P3"/>
    <mergeCell ref="C4:C5"/>
    <mergeCell ref="D4:D5"/>
    <mergeCell ref="F4:F5"/>
  </mergeCells>
  <printOptions horizontalCentered="1"/>
  <pageMargins left="0.31496062992125984" right="0.19685039370078741" top="0.2" bottom="0.19685039370078741" header="0" footer="0"/>
  <pageSetup paperSize="9" scale="42" orientation="portrait" r:id="rId1"/>
  <headerFooter alignWithMargins="0"/>
  <colBreaks count="1" manualBreakCount="1">
    <brk id="2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за видами надходжень </vt:lpstr>
      <vt:lpstr>мб зф по АТО </vt:lpstr>
      <vt:lpstr>дотац по АТО</vt:lpstr>
      <vt:lpstr>'мб зф по АТО '!Заголовки_для_печати</vt:lpstr>
      <vt:lpstr>'дотац по АТО'!Область_печати</vt:lpstr>
      <vt:lpstr>'за видами надходжень '!Область_печати</vt:lpstr>
      <vt:lpstr>'мб зф по АТО 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dohod-Vitalik</dc:creator>
  <cp:lastModifiedBy>user</cp:lastModifiedBy>
  <cp:lastPrinted>2022-01-05T10:41:45Z</cp:lastPrinted>
  <dcterms:created xsi:type="dcterms:W3CDTF">2005-01-14T13:08:28Z</dcterms:created>
  <dcterms:modified xsi:type="dcterms:W3CDTF">2022-06-09T06:42:31Z</dcterms:modified>
</cp:coreProperties>
</file>