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N\exp1\Інформація про стан виконання окремих показників місцевих бюджетів області\видатки\2016\"/>
    </mc:Choice>
  </mc:AlternateContent>
  <bookViews>
    <workbookView xWindow="480" yWindow="30" windowWidth="11340" windowHeight="6030"/>
  </bookViews>
  <sheets>
    <sheet name="Заг+Сф" sheetId="1" r:id="rId1"/>
    <sheet name="заг.ф." sheetId="2" r:id="rId2"/>
    <sheet name="СФ" sheetId="3" r:id="rId3"/>
  </sheets>
  <definedNames>
    <definedName name="_xlnm._FilterDatabase" localSheetId="2" hidden="1">СФ!$A$3:$W$51</definedName>
    <definedName name="_xlnm.Print_Titles" localSheetId="0">'Заг+Сф'!$A:$B,'Заг+Сф'!$1:$5</definedName>
    <definedName name="_xlnm.Print_Area" localSheetId="0">'Заг+Сф'!$A$1:$W$51</definedName>
  </definedNames>
  <calcPr calcId="152511" fullCalcOnLoad="1"/>
</workbook>
</file>

<file path=xl/calcChain.xml><?xml version="1.0" encoding="utf-8"?>
<calcChain xmlns="http://schemas.openxmlformats.org/spreadsheetml/2006/main">
  <c r="W50" i="1" l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V51" i="1" s="1"/>
  <c r="U8" i="1"/>
  <c r="T8" i="1"/>
  <c r="S8" i="1"/>
  <c r="R8" i="1"/>
  <c r="R51" i="1" s="1"/>
  <c r="Q8" i="1"/>
  <c r="P8" i="1"/>
  <c r="O8" i="1"/>
  <c r="N8" i="1"/>
  <c r="N51" i="1" s="1"/>
  <c r="M8" i="1"/>
  <c r="L8" i="1"/>
  <c r="K8" i="1"/>
  <c r="J8" i="1"/>
  <c r="J51" i="1" s="1"/>
  <c r="I8" i="1"/>
  <c r="H8" i="1"/>
  <c r="G8" i="1"/>
  <c r="F8" i="1"/>
  <c r="F51" i="1" s="1"/>
  <c r="E8" i="1"/>
  <c r="D8" i="1"/>
  <c r="C8" i="1"/>
  <c r="W7" i="1"/>
  <c r="W51" i="1" s="1"/>
  <c r="V7" i="1"/>
  <c r="U7" i="1"/>
  <c r="T7" i="1"/>
  <c r="S7" i="1"/>
  <c r="S51" i="1" s="1"/>
  <c r="R7" i="1"/>
  <c r="Q7" i="1"/>
  <c r="P7" i="1"/>
  <c r="O7" i="1"/>
  <c r="O51" i="1" s="1"/>
  <c r="N7" i="1"/>
  <c r="M7" i="1"/>
  <c r="L7" i="1"/>
  <c r="K7" i="1"/>
  <c r="K51" i="1" s="1"/>
  <c r="J7" i="1"/>
  <c r="I7" i="1"/>
  <c r="H7" i="1"/>
  <c r="G7" i="1"/>
  <c r="G51" i="1" s="1"/>
  <c r="F7" i="1"/>
  <c r="E7" i="1"/>
  <c r="D7" i="1"/>
  <c r="C7" i="1"/>
  <c r="C51" i="1" s="1"/>
  <c r="W6" i="1"/>
  <c r="V6" i="1"/>
  <c r="U6" i="1"/>
  <c r="U51" i="1" s="1"/>
  <c r="T6" i="1"/>
  <c r="S6" i="1"/>
  <c r="R6" i="1"/>
  <c r="Q6" i="1"/>
  <c r="Q51" i="1" s="1"/>
  <c r="P6" i="1"/>
  <c r="O6" i="1"/>
  <c r="N6" i="1"/>
  <c r="M6" i="1"/>
  <c r="M51" i="1" s="1"/>
  <c r="L6" i="1"/>
  <c r="K6" i="1"/>
  <c r="J6" i="1"/>
  <c r="I6" i="1"/>
  <c r="I51" i="1" s="1"/>
  <c r="H6" i="1"/>
  <c r="G6" i="1"/>
  <c r="F6" i="1"/>
  <c r="E6" i="1"/>
  <c r="E51" i="1" s="1"/>
  <c r="D6" i="1"/>
  <c r="D51" i="1" s="1"/>
  <c r="C6" i="1"/>
  <c r="V51" i="2"/>
  <c r="L51" i="3"/>
  <c r="D54" i="1"/>
  <c r="H51" i="1"/>
  <c r="L51" i="1"/>
  <c r="P51" i="1"/>
  <c r="T51" i="1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M51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N51" i="2"/>
  <c r="C54" i="1"/>
  <c r="C55" i="1" s="1"/>
  <c r="Y6" i="2"/>
  <c r="AB12" i="2"/>
  <c r="M51" i="3"/>
  <c r="Y7" i="2"/>
  <c r="Y8" i="2"/>
  <c r="Y9" i="2"/>
  <c r="Y51" i="2" s="1"/>
  <c r="Z51" i="2" s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J51" i="2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D51" i="3"/>
  <c r="E51" i="3"/>
  <c r="F51" i="3"/>
  <c r="G51" i="3"/>
  <c r="H51" i="3"/>
  <c r="I51" i="3"/>
  <c r="J51" i="3"/>
  <c r="K51" i="3"/>
  <c r="N51" i="3"/>
  <c r="O51" i="3"/>
  <c r="P51" i="3"/>
  <c r="Q51" i="3"/>
  <c r="R51" i="3"/>
  <c r="S51" i="3"/>
  <c r="T51" i="3"/>
  <c r="U51" i="3"/>
  <c r="V51" i="3"/>
  <c r="W51" i="3"/>
  <c r="C51" i="3"/>
  <c r="D51" i="2"/>
  <c r="E51" i="2"/>
  <c r="F51" i="2"/>
  <c r="G51" i="2"/>
  <c r="H51" i="2"/>
  <c r="I51" i="2"/>
  <c r="K51" i="2"/>
  <c r="L51" i="2"/>
  <c r="O51" i="2"/>
  <c r="P51" i="2"/>
  <c r="Q51" i="2"/>
  <c r="R51" i="2"/>
  <c r="S51" i="2"/>
  <c r="T51" i="2"/>
  <c r="U51" i="2"/>
  <c r="W51" i="2"/>
  <c r="C51" i="2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6" i="3"/>
  <c r="AB7" i="2"/>
  <c r="AB8" i="2"/>
  <c r="AB9" i="2"/>
  <c r="AB10" i="2"/>
  <c r="AB11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6" i="2"/>
  <c r="E54" i="1" l="1"/>
  <c r="E53" i="1"/>
  <c r="D55" i="1"/>
</calcChain>
</file>

<file path=xl/sharedStrings.xml><?xml version="1.0" encoding="utf-8"?>
<sst xmlns="http://schemas.openxmlformats.org/spreadsheetml/2006/main" count="214" uniqueCount="79">
  <si>
    <t>Затверджено по бюджету на рік p з урахуванням змін ( грн.)</t>
  </si>
  <si>
    <t>м.Моршин</t>
  </si>
  <si>
    <t>м Новий Розділ</t>
  </si>
  <si>
    <t>м Самбір</t>
  </si>
  <si>
    <t xml:space="preserve">Жовківський </t>
  </si>
  <si>
    <t xml:space="preserve">  Назва міст  і районів            </t>
  </si>
  <si>
    <t>м.Львів</t>
  </si>
  <si>
    <t>м.Борислав</t>
  </si>
  <si>
    <t>м.Дрогобич</t>
  </si>
  <si>
    <t>м.Стрий</t>
  </si>
  <si>
    <t>м.Трускавець</t>
  </si>
  <si>
    <t>м.Червоноград</t>
  </si>
  <si>
    <t>Бродівський</t>
  </si>
  <si>
    <t>Буський</t>
  </si>
  <si>
    <t>Городоцький</t>
  </si>
  <si>
    <t>Дрогобицький</t>
  </si>
  <si>
    <t>Жидачівський</t>
  </si>
  <si>
    <t>Золочівський</t>
  </si>
  <si>
    <t>Кам.-Бузький</t>
  </si>
  <si>
    <t>Миколаївський</t>
  </si>
  <si>
    <t>Мостиський</t>
  </si>
  <si>
    <t>Перемишлянський</t>
  </si>
  <si>
    <t>Пустомитівський</t>
  </si>
  <si>
    <t>Радехівський</t>
  </si>
  <si>
    <t>Самбірський</t>
  </si>
  <si>
    <t>Сколівський</t>
  </si>
  <si>
    <t>Сокальський</t>
  </si>
  <si>
    <t>Стрийський</t>
  </si>
  <si>
    <t>Турківський</t>
  </si>
  <si>
    <t>Яворівський</t>
  </si>
  <si>
    <t>Всього по області</t>
  </si>
  <si>
    <t>Облбюджет</t>
  </si>
  <si>
    <t>N          п/п</t>
  </si>
  <si>
    <t>Ст.Самбірський</t>
  </si>
  <si>
    <t>у т.ч.</t>
  </si>
  <si>
    <t>органи місцевого самоврядування</t>
  </si>
  <si>
    <t>правоохоронні органи</t>
  </si>
  <si>
    <t>освіта</t>
  </si>
  <si>
    <t>охорона</t>
  </si>
  <si>
    <t>соцзахист</t>
  </si>
  <si>
    <t>ЖКГ</t>
  </si>
  <si>
    <t>культура</t>
  </si>
  <si>
    <t>засоби масової інформації</t>
  </si>
  <si>
    <t>фізкультура</t>
  </si>
  <si>
    <t>будівництво</t>
  </si>
  <si>
    <t>сільське господарство</t>
  </si>
  <si>
    <t>транспорт</t>
  </si>
  <si>
    <t>економічна діяльність</t>
  </si>
  <si>
    <t>охорона навколишнього середовища</t>
  </si>
  <si>
    <t>запобігання та ліквідація надзвичайних ситуацій</t>
  </si>
  <si>
    <t>обслуговування боргу</t>
  </si>
  <si>
    <t>цільові фонди</t>
  </si>
  <si>
    <t>видатки не внесені до основних груп</t>
  </si>
  <si>
    <t>тис.грн</t>
  </si>
  <si>
    <t>Затверджено по бюджету на рік з урахуванням змін ( грн.)</t>
  </si>
  <si>
    <t xml:space="preserve">Затверджено  на рік  з урахуванням змін </t>
  </si>
  <si>
    <t>житлово-комунальне госп-во</t>
  </si>
  <si>
    <t>дорожнє господарство</t>
  </si>
  <si>
    <t>інші видатки</t>
  </si>
  <si>
    <t>N з/п</t>
  </si>
  <si>
    <t>Проведення виборів депутатів місцевих рад та сільських,селищних,міських голів</t>
  </si>
  <si>
    <t>отг с. Бабина</t>
  </si>
  <si>
    <t>отг с. Бісковичі</t>
  </si>
  <si>
    <t>отг с. Вільшаник</t>
  </si>
  <si>
    <t>отг с. Воля-Баранецька</t>
  </si>
  <si>
    <t>отг смт Гніздичів</t>
  </si>
  <si>
    <t>отг с. Грабовець</t>
  </si>
  <si>
    <t>отг смт Дубляни</t>
  </si>
  <si>
    <t>отг с. Заболотці</t>
  </si>
  <si>
    <t>отг с. Луки</t>
  </si>
  <si>
    <t>отг с. Міженець</t>
  </si>
  <si>
    <t>отг м. Новий Калинів</t>
  </si>
  <si>
    <t>отг с. Нове Місто</t>
  </si>
  <si>
    <t>отг смт Нові Стрілища</t>
  </si>
  <si>
    <t>отг с. Тростянець</t>
  </si>
  <si>
    <t>отг с. Чуква</t>
  </si>
  <si>
    <t>виконано  на 01.11.16 р.</t>
  </si>
  <si>
    <t>Виконання місцевих бюджетів за видатками на 01.01.2017 р.</t>
  </si>
  <si>
    <t>Виконано  на 01.01.2017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</si>
</sst>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7" formatCode="_-* #,##0_р_._-;\-* #,##0_р_._-;_-* &quot;-&quot;_р_._-;_-@_-"/>
    <numFmt numFmtId="179" formatCode="_-* #,##0.00_р_._-;\-* #,##0.00_р_._-;_-* &quot;-&quot;??_р_._-;_-@_-"/>
    <numFmt numFmtId="188" formatCode="#,##0\ &quot;z?&quot;;[Red]\-#,##0\ &quot;z?&quot;"/>
    <numFmt numFmtId="189" formatCode="#,##0.00\ &quot;z?&quot;;[Red]\-#,##0.00\ &quot;z?&quot;"/>
    <numFmt numFmtId="190" formatCode="_-* #,##0\ _р_._-;\-* #,##0\ _р_._-;_-* &quot;-&quot;\ _р_._-;_-@_-"/>
    <numFmt numFmtId="191" formatCode="_-* #,##0.00\ _р_._-;\-* #,##0.00\ _р_._-;_-* &quot;-&quot;??\ _р_._-;_-@_-"/>
    <numFmt numFmtId="192" formatCode="_-* #,##0\ &quot;р.&quot;_-;\-* #,##0\ &quot;р.&quot;_-;_-* &quot;-&quot;\ &quot;р.&quot;_-;_-@_-"/>
    <numFmt numFmtId="193" formatCode="_-* #,##0.00\ &quot;р.&quot;_-;\-* #,##0.00\ &quot;р.&quot;_-;_-* &quot;-&quot;??\ &quot;р.&quot;_-;_-@_-"/>
    <numFmt numFmtId="194" formatCode="_-* #,##0\ _z_?_-;\-* #,##0\ _z_?_-;_-* &quot;-&quot;\ _z_?_-;_-@_-"/>
    <numFmt numFmtId="195" formatCode="_-* #,##0.00\ _z_?_-;\-* #,##0.00\ _z_?_-;_-* &quot;-&quot;??\ _z_?_-;_-@_-"/>
    <numFmt numFmtId="196" formatCode="#,##0.\-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199" formatCode="0.0"/>
    <numFmt numFmtId="205" formatCode="#,##0.0"/>
  </numFmts>
  <fonts count="37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8"/>
      <name val="Arial Cyr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 Cyr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indexed="8"/>
      <name val="Times New Roman"/>
      <charset val="204"/>
    </font>
    <font>
      <sz val="10"/>
      <color indexed="8"/>
      <name val="Times New Roman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9"/>
      <color indexed="8"/>
      <name val="Arial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90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6" fontId="8" fillId="0" borderId="0"/>
    <xf numFmtId="194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6" fontId="11" fillId="2" borderId="0"/>
    <xf numFmtId="0" fontId="12" fillId="3" borderId="0"/>
    <xf numFmtId="196" fontId="13" fillId="0" borderId="0"/>
    <xf numFmtId="0" fontId="7" fillId="0" borderId="0"/>
    <xf numFmtId="10" fontId="9" fillId="4" borderId="0" applyFill="0" applyBorder="0" applyProtection="0">
      <alignment horizontal="center"/>
    </xf>
    <xf numFmtId="10" fontId="9" fillId="0" borderId="0"/>
    <xf numFmtId="10" fontId="14" fillId="4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4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31" fillId="0" borderId="0"/>
    <xf numFmtId="0" fontId="32" fillId="0" borderId="0"/>
    <xf numFmtId="0" fontId="31" fillId="0" borderId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" fillId="0" borderId="0">
      <protection locked="0"/>
    </xf>
  </cellStyleXfs>
  <cellXfs count="72">
    <xf numFmtId="0" fontId="0" fillId="0" borderId="0" xfId="0"/>
    <xf numFmtId="0" fontId="18" fillId="0" borderId="2" xfId="0" applyFont="1" applyBorder="1"/>
    <xf numFmtId="0" fontId="19" fillId="0" borderId="0" xfId="0" applyFont="1"/>
    <xf numFmtId="199" fontId="19" fillId="0" borderId="0" xfId="0" applyNumberFormat="1" applyFont="1"/>
    <xf numFmtId="0" fontId="21" fillId="0" borderId="2" xfId="0" applyFont="1" applyBorder="1" applyAlignment="1">
      <alignment horizontal="center"/>
    </xf>
    <xf numFmtId="0" fontId="22" fillId="0" borderId="2" xfId="0" applyFont="1" applyFill="1" applyBorder="1"/>
    <xf numFmtId="0" fontId="18" fillId="0" borderId="0" xfId="0" applyFont="1"/>
    <xf numFmtId="3" fontId="18" fillId="0" borderId="2" xfId="0" applyNumberFormat="1" applyFont="1" applyBorder="1" applyAlignment="1">
      <alignment horizontal="center"/>
    </xf>
    <xf numFmtId="199" fontId="20" fillId="5" borderId="2" xfId="0" applyNumberFormat="1" applyFont="1" applyFill="1" applyBorder="1" applyAlignment="1" applyProtection="1">
      <alignment horizontal="left"/>
    </xf>
    <xf numFmtId="199" fontId="17" fillId="0" borderId="2" xfId="0" applyNumberFormat="1" applyFont="1" applyFill="1" applyBorder="1" applyAlignment="1">
      <alignment horizontal="right"/>
    </xf>
    <xf numFmtId="199" fontId="17" fillId="5" borderId="2" xfId="0" applyNumberFormat="1" applyFont="1" applyFill="1" applyBorder="1" applyAlignment="1" applyProtection="1">
      <alignment horizontal="left"/>
    </xf>
    <xf numFmtId="0" fontId="23" fillId="0" borderId="0" xfId="0" applyFont="1"/>
    <xf numFmtId="0" fontId="25" fillId="0" borderId="0" xfId="0" applyFont="1"/>
    <xf numFmtId="3" fontId="23" fillId="0" borderId="2" xfId="0" applyNumberFormat="1" applyFont="1" applyBorder="1" applyAlignment="1">
      <alignment horizontal="center"/>
    </xf>
    <xf numFmtId="199" fontId="26" fillId="5" borderId="2" xfId="0" applyNumberFormat="1" applyFont="1" applyFill="1" applyBorder="1" applyAlignment="1" applyProtection="1">
      <alignment horizontal="left"/>
    </xf>
    <xf numFmtId="205" fontId="23" fillId="0" borderId="2" xfId="0" applyNumberFormat="1" applyFont="1" applyBorder="1"/>
    <xf numFmtId="0" fontId="24" fillId="0" borderId="2" xfId="0" applyFont="1" applyBorder="1" applyAlignment="1">
      <alignment horizontal="center"/>
    </xf>
    <xf numFmtId="0" fontId="27" fillId="0" borderId="2" xfId="0" applyFont="1" applyFill="1" applyBorder="1"/>
    <xf numFmtId="205" fontId="27" fillId="0" borderId="2" xfId="0" applyNumberFormat="1" applyFont="1" applyBorder="1"/>
    <xf numFmtId="2" fontId="30" fillId="0" borderId="0" xfId="0" applyNumberFormat="1" applyFont="1" applyFill="1" applyAlignment="1">
      <alignment horizontal="right"/>
    </xf>
    <xf numFmtId="0" fontId="29" fillId="0" borderId="2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0" fontId="24" fillId="0" borderId="0" xfId="0" applyFont="1" applyAlignment="1"/>
    <xf numFmtId="4" fontId="19" fillId="0" borderId="2" xfId="0" applyNumberFormat="1" applyFont="1" applyBorder="1"/>
    <xf numFmtId="4" fontId="22" fillId="0" borderId="2" xfId="0" applyNumberFormat="1" applyFont="1" applyBorder="1"/>
    <xf numFmtId="4" fontId="19" fillId="0" borderId="0" xfId="0" applyNumberFormat="1" applyFont="1"/>
    <xf numFmtId="205" fontId="23" fillId="0" borderId="0" xfId="0" applyNumberFormat="1" applyFont="1"/>
    <xf numFmtId="2" fontId="30" fillId="0" borderId="0" xfId="67" applyNumberFormat="1" applyFont="1" applyFill="1" applyAlignment="1">
      <alignment horizontal="right"/>
    </xf>
    <xf numFmtId="2" fontId="30" fillId="0" borderId="0" xfId="69" applyNumberFormat="1" applyFont="1" applyFill="1" applyAlignment="1">
      <alignment horizontal="right"/>
    </xf>
    <xf numFmtId="3" fontId="33" fillId="0" borderId="3" xfId="68" applyNumberFormat="1" applyFont="1" applyBorder="1"/>
    <xf numFmtId="2" fontId="19" fillId="0" borderId="0" xfId="0" applyNumberFormat="1" applyFont="1"/>
    <xf numFmtId="199" fontId="34" fillId="0" borderId="4" xfId="67" applyNumberFormat="1" applyFont="1" applyFill="1" applyBorder="1" applyAlignment="1">
      <alignment horizontal="right"/>
    </xf>
    <xf numFmtId="199" fontId="34" fillId="0" borderId="3" xfId="67" applyNumberFormat="1" applyFont="1" applyFill="1" applyBorder="1" applyAlignment="1">
      <alignment horizontal="right"/>
    </xf>
    <xf numFmtId="199" fontId="34" fillId="0" borderId="5" xfId="67" applyNumberFormat="1" applyFont="1" applyFill="1" applyBorder="1" applyAlignment="1">
      <alignment horizontal="right"/>
    </xf>
    <xf numFmtId="199" fontId="17" fillId="0" borderId="4" xfId="67" applyNumberFormat="1" applyFont="1" applyFill="1" applyBorder="1" applyAlignment="1">
      <alignment horizontal="right"/>
    </xf>
    <xf numFmtId="199" fontId="17" fillId="0" borderId="3" xfId="67" applyNumberFormat="1" applyFont="1" applyFill="1" applyBorder="1" applyAlignment="1">
      <alignment horizontal="right"/>
    </xf>
    <xf numFmtId="199" fontId="17" fillId="0" borderId="5" xfId="67" applyNumberFormat="1" applyFont="1" applyFill="1" applyBorder="1" applyAlignment="1">
      <alignment horizontal="right"/>
    </xf>
    <xf numFmtId="199" fontId="35" fillId="0" borderId="0" xfId="67" applyNumberFormat="1" applyFont="1" applyFill="1" applyBorder="1" applyAlignment="1">
      <alignment horizontal="right"/>
    </xf>
    <xf numFmtId="199" fontId="17" fillId="0" borderId="0" xfId="67" applyNumberFormat="1" applyFont="1" applyFill="1" applyBorder="1" applyAlignment="1">
      <alignment horizontal="right"/>
    </xf>
    <xf numFmtId="199" fontId="17" fillId="0" borderId="4" xfId="69" applyNumberFormat="1" applyFont="1" applyFill="1" applyBorder="1" applyAlignment="1">
      <alignment horizontal="right"/>
    </xf>
    <xf numFmtId="199" fontId="17" fillId="0" borderId="3" xfId="69" applyNumberFormat="1" applyFont="1" applyFill="1" applyBorder="1" applyAlignment="1">
      <alignment horizontal="right"/>
    </xf>
    <xf numFmtId="199" fontId="17" fillId="0" borderId="5" xfId="69" applyNumberFormat="1" applyFont="1" applyFill="1" applyBorder="1" applyAlignment="1">
      <alignment horizontal="right"/>
    </xf>
    <xf numFmtId="199" fontId="35" fillId="0" borderId="0" xfId="69" applyNumberFormat="1" applyFont="1" applyFill="1" applyBorder="1" applyAlignment="1">
      <alignment horizontal="right"/>
    </xf>
    <xf numFmtId="199" fontId="17" fillId="0" borderId="0" xfId="69" applyNumberFormat="1" applyFont="1" applyFill="1" applyBorder="1" applyAlignment="1">
      <alignment horizontal="right"/>
    </xf>
    <xf numFmtId="0" fontId="34" fillId="0" borderId="4" xfId="69" applyFont="1" applyFill="1" applyBorder="1" applyAlignment="1">
      <alignment horizontal="right"/>
    </xf>
    <xf numFmtId="0" fontId="34" fillId="0" borderId="3" xfId="69" applyFont="1" applyFill="1" applyBorder="1" applyAlignment="1">
      <alignment horizontal="right"/>
    </xf>
    <xf numFmtId="0" fontId="34" fillId="0" borderId="5" xfId="69" applyFont="1" applyFill="1" applyBorder="1" applyAlignment="1">
      <alignment horizontal="right"/>
    </xf>
    <xf numFmtId="0" fontId="36" fillId="0" borderId="4" xfId="69" applyFont="1" applyFill="1" applyBorder="1" applyAlignment="1">
      <alignment horizontal="right"/>
    </xf>
    <xf numFmtId="0" fontId="36" fillId="0" borderId="3" xfId="69" applyFont="1" applyFill="1" applyBorder="1" applyAlignment="1">
      <alignment horizontal="right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5" fillId="0" borderId="2" xfId="0" applyFont="1" applyBorder="1" applyAlignment="1">
      <alignment horizontal="center" vertical="center"/>
    </xf>
    <xf numFmtId="4" fontId="18" fillId="0" borderId="6" xfId="0" applyNumberFormat="1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 wrapText="1"/>
    </xf>
    <xf numFmtId="4" fontId="18" fillId="0" borderId="7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distributed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</cellXfs>
  <cellStyles count="73">
    <cellStyle name="?’ЋѓЋ‚›‰" xfId="7"/>
    <cellStyle name="_Derg0103_pooblasti2" xfId="12"/>
    <cellStyle name="_Veresen_derg" xfId="13"/>
    <cellStyle name="_Veresen_derg_Derg0103_pooblasti" xfId="14"/>
    <cellStyle name="_Вик01102002 держ" xfId="15"/>
    <cellStyle name="_Вик01102002 держ_Derg0103_pooblasti" xfId="16"/>
    <cellStyle name="_Книга1" xfId="17"/>
    <cellStyle name="_Книга1_Derg0103_pooblasti" xfId="18"/>
    <cellStyle name="_ПНП" xfId="19"/>
    <cellStyle name="_ПНП_Derg0103_pooblasti" xfId="20"/>
    <cellStyle name="_Прогноз ДМ по районах" xfId="21"/>
    <cellStyle name="_Прогноз ДМ по районах_Derg0103_pooblasti" xfId="22"/>
    <cellStyle name="”?ЌЂЌ‘Ћ‚›‰" xfId="24"/>
    <cellStyle name="”?Љ‘?ђЋ‚ЂЌЌ›‰" xfId="25"/>
    <cellStyle name="”€ЌЂЌ‘Ћ‚›‰" xfId="26"/>
    <cellStyle name="”€Љ‘€ђЋ‚ЂЌЌ›‰" xfId="27"/>
    <cellStyle name="”ЌЂЌ‘Ћ‚›‰" xfId="28"/>
    <cellStyle name="”Љ‘ђЋ‚ЂЌЌ›‰" xfId="29"/>
    <cellStyle name="„…Ќ…†Ќ›‰" xfId="30"/>
    <cellStyle name="€’ЋѓЋ‚›‰" xfId="33"/>
    <cellStyle name="‡ЂѓЋ‹Ћ‚ЋЉ1" xfId="31"/>
    <cellStyle name="‡ЂѓЋ‹Ћ‚ЋЉ2" xfId="32"/>
    <cellStyle name="’ЋѓЋ‚›‰" xfId="23"/>
    <cellStyle name="" xfId="2"/>
    <cellStyle name="" xfId="3"/>
    <cellStyle name="_BYULETEN" xfId="8"/>
    <cellStyle name="_BYULETEN" xfId="9"/>
    <cellStyle name="" xfId="4"/>
    <cellStyle name="" xfId="5"/>
    <cellStyle name="_BYULETEN" xfId="10"/>
    <cellStyle name="_BYULETEN" xfId="11"/>
    <cellStyle name="" xfId="6"/>
    <cellStyle name="1" xfId="34"/>
    <cellStyle name="2" xfId="35"/>
    <cellStyle name="Aaia?iue [0]_laroux" xfId="36"/>
    <cellStyle name="Aaia?iue_laroux" xfId="37"/>
    <cellStyle name="C?O" xfId="38"/>
    <cellStyle name="Cena$" xfId="39"/>
    <cellStyle name="CenaZ?" xfId="40"/>
    <cellStyle name="Ceny$" xfId="41"/>
    <cellStyle name="CenyZ?" xfId="42"/>
    <cellStyle name="Comma [0]_1996-1997-план 10 місяців" xfId="43"/>
    <cellStyle name="Comma_1996-1997-план 10 місяців" xfId="44"/>
    <cellStyle name="Currency [0]_1996-1997-план 10 місяців" xfId="45"/>
    <cellStyle name="Currency_1996-1997-план 10 місяців" xfId="46"/>
    <cellStyle name="Data" xfId="47"/>
    <cellStyle name="Dziesietny [0]_Arkusz1" xfId="48"/>
    <cellStyle name="Dziesietny_Arkusz1" xfId="49"/>
    <cellStyle name="Headline I" xfId="50"/>
    <cellStyle name="Headline II" xfId="51"/>
    <cellStyle name="Headline III" xfId="52"/>
    <cellStyle name="Iau?iue_laroux" xfId="53"/>
    <cellStyle name="Marza" xfId="54"/>
    <cellStyle name="Marza%" xfId="55"/>
    <cellStyle name="Marza_Derg0103_pooblasti2" xfId="56"/>
    <cellStyle name="Nazwa" xfId="57"/>
    <cellStyle name="Normal_1996-1997-план 10 місяців" xfId="58"/>
    <cellStyle name="normalni_laroux" xfId="59"/>
    <cellStyle name="Normalny_A-FOUR TECH" xfId="60"/>
    <cellStyle name="Oeiainiaue [0]_laroux" xfId="61"/>
    <cellStyle name="Oeiainiaue_laroux" xfId="62"/>
    <cellStyle name="TrOds" xfId="63"/>
    <cellStyle name="Tytul" xfId="64"/>
    <cellStyle name="Walutowy [0]_Arkusz1" xfId="65"/>
    <cellStyle name="Walutowy_Arkusz1" xfId="66"/>
    <cellStyle name="Звичайний" xfId="0" builtinId="0"/>
    <cellStyle name="Обычный_заг.ф." xfId="67"/>
    <cellStyle name="Обычный_Заг+Сф" xfId="68"/>
    <cellStyle name="Обычный_СФ" xfId="69"/>
    <cellStyle name="Стиль 1" xfId="1"/>
    <cellStyle name="Тысячи [0]_Розподіл (2)" xfId="70"/>
    <cellStyle name="Тысячи_Розподіл (2)" xfId="71"/>
    <cellStyle name="ЏђЋ–…Ќ’Ќ›‰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W209"/>
  <sheetViews>
    <sheetView showZeros="0" tabSelected="1" view="pageBreakPreview" topLeftCell="A16" zoomScale="75" zoomScaleNormal="75" workbookViewId="0">
      <selection activeCell="D55" sqref="D55"/>
    </sheetView>
  </sheetViews>
  <sheetFormatPr defaultColWidth="11.42578125" defaultRowHeight="12.75"/>
  <cols>
    <col min="1" max="1" width="5.28515625" style="11" customWidth="1"/>
    <col min="2" max="2" width="17.85546875" style="11" customWidth="1"/>
    <col min="3" max="4" width="13.5703125" style="11" customWidth="1"/>
    <col min="5" max="5" width="14.5703125" style="11" customWidth="1"/>
    <col min="6" max="6" width="14.85546875" style="11" customWidth="1"/>
    <col min="7" max="11" width="11.42578125" style="11" customWidth="1"/>
    <col min="12" max="12" width="11.7109375" style="11" customWidth="1"/>
    <col min="13" max="14" width="11.42578125" style="11" customWidth="1"/>
    <col min="15" max="15" width="13.7109375" style="11" customWidth="1"/>
    <col min="16" max="16" width="14.28515625" style="11" customWidth="1"/>
    <col min="17" max="17" width="11.42578125" style="11" customWidth="1"/>
    <col min="18" max="18" width="14.28515625" style="11" customWidth="1"/>
    <col min="19" max="19" width="13.140625" style="11" customWidth="1"/>
    <col min="20" max="20" width="15.140625" style="11" customWidth="1"/>
    <col min="21" max="21" width="11.42578125" style="11" customWidth="1"/>
    <col min="22" max="22" width="14.140625" style="11" customWidth="1"/>
    <col min="23" max="16384" width="11.42578125" style="11"/>
  </cols>
  <sheetData>
    <row r="1" spans="1:23">
      <c r="A1" s="55" t="s">
        <v>77</v>
      </c>
      <c r="B1" s="55"/>
      <c r="C1" s="55"/>
      <c r="D1" s="55"/>
      <c r="E1" s="55"/>
      <c r="F1" s="55"/>
      <c r="G1" s="55"/>
      <c r="H1" s="55"/>
      <c r="I1" s="55"/>
      <c r="J1" s="22"/>
      <c r="K1" s="22"/>
      <c r="L1" s="22"/>
      <c r="M1" s="22"/>
      <c r="N1" s="22"/>
      <c r="O1" s="22"/>
      <c r="P1" s="22"/>
      <c r="Q1" s="55"/>
      <c r="R1" s="55"/>
      <c r="S1" s="55"/>
      <c r="T1" s="55"/>
      <c r="U1" s="55"/>
      <c r="V1" s="55"/>
      <c r="W1" s="55"/>
    </row>
    <row r="2" spans="1:23">
      <c r="I2" s="12" t="s">
        <v>53</v>
      </c>
      <c r="K2" s="12"/>
      <c r="L2" s="12"/>
      <c r="P2" s="12"/>
      <c r="W2" s="12"/>
    </row>
    <row r="3" spans="1:23" ht="13.9" customHeight="1">
      <c r="A3" s="54" t="s">
        <v>59</v>
      </c>
      <c r="B3" s="54" t="s">
        <v>5</v>
      </c>
      <c r="C3" s="52" t="s">
        <v>55</v>
      </c>
      <c r="D3" s="52" t="s">
        <v>78</v>
      </c>
      <c r="E3" s="56" t="s">
        <v>34</v>
      </c>
      <c r="F3" s="56"/>
      <c r="G3" s="56"/>
      <c r="H3" s="56"/>
      <c r="I3" s="56"/>
      <c r="J3" s="56" t="s">
        <v>34</v>
      </c>
      <c r="K3" s="56"/>
      <c r="L3" s="56"/>
      <c r="M3" s="56"/>
      <c r="N3" s="56"/>
      <c r="O3" s="56"/>
      <c r="P3" s="56"/>
      <c r="Q3" s="56" t="s">
        <v>34</v>
      </c>
      <c r="R3" s="56"/>
      <c r="S3" s="56"/>
      <c r="T3" s="56"/>
      <c r="U3" s="56"/>
      <c r="V3" s="56"/>
      <c r="W3" s="56"/>
    </row>
    <row r="4" spans="1:23">
      <c r="A4" s="54"/>
      <c r="B4" s="54"/>
      <c r="C4" s="52"/>
      <c r="D4" s="52"/>
      <c r="E4" s="53" t="s">
        <v>35</v>
      </c>
      <c r="F4" s="52" t="s">
        <v>36</v>
      </c>
      <c r="G4" s="49" t="s">
        <v>37</v>
      </c>
      <c r="H4" s="49" t="s">
        <v>38</v>
      </c>
      <c r="I4" s="49" t="s">
        <v>39</v>
      </c>
      <c r="J4" s="50" t="s">
        <v>56</v>
      </c>
      <c r="K4" s="49" t="s">
        <v>41</v>
      </c>
      <c r="L4" s="52" t="s">
        <v>42</v>
      </c>
      <c r="M4" s="49" t="s">
        <v>43</v>
      </c>
      <c r="N4" s="49" t="s">
        <v>44</v>
      </c>
      <c r="O4" s="52" t="s">
        <v>45</v>
      </c>
      <c r="P4" s="50" t="s">
        <v>57</v>
      </c>
      <c r="Q4" s="52" t="s">
        <v>47</v>
      </c>
      <c r="R4" s="52" t="s">
        <v>48</v>
      </c>
      <c r="S4" s="52" t="s">
        <v>49</v>
      </c>
      <c r="T4" s="52" t="s">
        <v>50</v>
      </c>
      <c r="U4" s="52" t="s">
        <v>51</v>
      </c>
      <c r="V4" s="50" t="s">
        <v>60</v>
      </c>
      <c r="W4" s="52" t="s">
        <v>58</v>
      </c>
    </row>
    <row r="5" spans="1:23" ht="78.599999999999994" customHeight="1">
      <c r="A5" s="54"/>
      <c r="B5" s="54"/>
      <c r="C5" s="52"/>
      <c r="D5" s="52"/>
      <c r="E5" s="53"/>
      <c r="F5" s="52"/>
      <c r="G5" s="49"/>
      <c r="H5" s="49"/>
      <c r="I5" s="49"/>
      <c r="J5" s="51"/>
      <c r="K5" s="49"/>
      <c r="L5" s="52"/>
      <c r="M5" s="49"/>
      <c r="N5" s="49"/>
      <c r="O5" s="52"/>
      <c r="P5" s="51"/>
      <c r="Q5" s="52"/>
      <c r="R5" s="52"/>
      <c r="S5" s="52"/>
      <c r="T5" s="52"/>
      <c r="U5" s="52"/>
      <c r="V5" s="51"/>
      <c r="W5" s="52"/>
    </row>
    <row r="6" spans="1:23">
      <c r="A6" s="13">
        <v>1</v>
      </c>
      <c r="B6" s="14" t="s">
        <v>31</v>
      </c>
      <c r="C6" s="15">
        <f>+(заг.ф.!C6+СФ!C6)/1000</f>
        <v>4103688.6176499994</v>
      </c>
      <c r="D6" s="15">
        <f>+(заг.ф.!D6+СФ!D6)/1000</f>
        <v>3720280.9573300001</v>
      </c>
      <c r="E6" s="15">
        <f>+(заг.ф.!E6+СФ!E6)/1000</f>
        <v>19289.502200000003</v>
      </c>
      <c r="F6" s="15">
        <f>+(заг.ф.!F6+СФ!F6)/1000</f>
        <v>0</v>
      </c>
      <c r="G6" s="15">
        <f>+(заг.ф.!G6+СФ!G6)/1000</f>
        <v>655243.86790000007</v>
      </c>
      <c r="H6" s="15">
        <f>+(заг.ф.!H6+СФ!H6)/1000</f>
        <v>1441056.7098200002</v>
      </c>
      <c r="I6" s="15">
        <f>+(заг.ф.!I6+СФ!I6)/1000</f>
        <v>203608.83687999999</v>
      </c>
      <c r="J6" s="15">
        <f>+(заг.ф.!J6+СФ!J6)/1000</f>
        <v>519.83490999999992</v>
      </c>
      <c r="K6" s="15">
        <f>+(заг.ф.!K6+СФ!K6)/1000</f>
        <v>128120.42894999999</v>
      </c>
      <c r="L6" s="15">
        <f>+(заг.ф.!L6+СФ!L6)/1000</f>
        <v>11019.988069999999</v>
      </c>
      <c r="M6" s="15">
        <f>+(заг.ф.!M6+СФ!M6)/1000</f>
        <v>55447.379649999995</v>
      </c>
      <c r="N6" s="15">
        <f>+(заг.ф.!N6+СФ!N6)/1000</f>
        <v>53187.53213</v>
      </c>
      <c r="O6" s="15">
        <f>+(заг.ф.!O6+СФ!O6)/1000</f>
        <v>50669.584439999999</v>
      </c>
      <c r="P6" s="15">
        <f>+(заг.ф.!P6+СФ!P6)/1000</f>
        <v>1020151.3633399999</v>
      </c>
      <c r="Q6" s="15">
        <f>+(заг.ф.!Q6+СФ!Q6)/1000</f>
        <v>30882.981130000004</v>
      </c>
      <c r="R6" s="15">
        <f>+(заг.ф.!R6+СФ!R6)/1000</f>
        <v>647.78597000000002</v>
      </c>
      <c r="S6" s="15">
        <f>+(заг.ф.!S6+СФ!S6)/1000</f>
        <v>3828.5791200000003</v>
      </c>
      <c r="T6" s="15">
        <f>+(заг.ф.!T6+СФ!T6)/1000</f>
        <v>0</v>
      </c>
      <c r="U6" s="15">
        <f>+(заг.ф.!U6+СФ!U6)/1000</f>
        <v>4425.6833799999995</v>
      </c>
      <c r="V6" s="15">
        <f>+(заг.ф.!V6+СФ!V6)/1000</f>
        <v>0</v>
      </c>
      <c r="W6" s="15">
        <f>+(заг.ф.!W6+СФ!W6)/1000</f>
        <v>5547.9754999999996</v>
      </c>
    </row>
    <row r="7" spans="1:23">
      <c r="A7" s="13">
        <v>2</v>
      </c>
      <c r="B7" s="14" t="s">
        <v>6</v>
      </c>
      <c r="C7" s="15">
        <f>+(заг.ф.!C7+СФ!C7)/1000</f>
        <v>6955051.9563199999</v>
      </c>
      <c r="D7" s="15">
        <f>+(заг.ф.!D7+СФ!D7)/1000</f>
        <v>6662657.8704899997</v>
      </c>
      <c r="E7" s="15">
        <f>+(заг.ф.!E7+СФ!E7)/1000</f>
        <v>227138.53720999998</v>
      </c>
      <c r="F7" s="15">
        <f>+(заг.ф.!F7+СФ!F7)/1000</f>
        <v>0</v>
      </c>
      <c r="G7" s="15">
        <f>+(заг.ф.!G7+СФ!G7)/1000</f>
        <v>1440632.9943899999</v>
      </c>
      <c r="H7" s="15">
        <f>+(заг.ф.!H7+СФ!H7)/1000</f>
        <v>663423.66059999994</v>
      </c>
      <c r="I7" s="15">
        <f>+(заг.ф.!I7+СФ!I7)/1000</f>
        <v>1670757.8713300002</v>
      </c>
      <c r="J7" s="15">
        <f>+(заг.ф.!J7+СФ!J7)/1000</f>
        <v>433459.51912999997</v>
      </c>
      <c r="K7" s="15">
        <f>+(заг.ф.!K7+СФ!K7)/1000</f>
        <v>129296.68631</v>
      </c>
      <c r="L7" s="15">
        <f>+(заг.ф.!L7+СФ!L7)/1000</f>
        <v>1825.0123500000002</v>
      </c>
      <c r="M7" s="15">
        <f>+(заг.ф.!M7+СФ!M7)/1000</f>
        <v>47901.238749999997</v>
      </c>
      <c r="N7" s="15">
        <f>+(заг.ф.!N7+СФ!N7)/1000</f>
        <v>377897.08102999994</v>
      </c>
      <c r="O7" s="15">
        <f>+(заг.ф.!O7+СФ!O7)/1000</f>
        <v>587.75711999999999</v>
      </c>
      <c r="P7" s="15">
        <f>+(заг.ф.!P7+СФ!P7)/1000</f>
        <v>250533.03905000002</v>
      </c>
      <c r="Q7" s="15">
        <f>+(заг.ф.!Q7+СФ!Q7)/1000</f>
        <v>1143514.2971099999</v>
      </c>
      <c r="R7" s="15">
        <f>+(заг.ф.!R7+СФ!R7)/1000</f>
        <v>2931.7407899999998</v>
      </c>
      <c r="S7" s="15">
        <f>+(заг.ф.!S7+СФ!S7)/1000</f>
        <v>242.18647000000001</v>
      </c>
      <c r="T7" s="15">
        <f>+(заг.ф.!T7+СФ!T7)/1000</f>
        <v>155.58521999999999</v>
      </c>
      <c r="U7" s="15">
        <f>+(заг.ф.!U7+СФ!U7)/1000</f>
        <v>3870.2977700000001</v>
      </c>
      <c r="V7" s="15">
        <f>+(заг.ф.!V7+СФ!V7)/1000</f>
        <v>0</v>
      </c>
      <c r="W7" s="15">
        <f>+(заг.ф.!W7+СФ!W7)/1000</f>
        <v>91116.865860000005</v>
      </c>
    </row>
    <row r="8" spans="1:23">
      <c r="A8" s="13">
        <v>3</v>
      </c>
      <c r="B8" s="14" t="s">
        <v>7</v>
      </c>
      <c r="C8" s="15">
        <f>+(заг.ф.!C8+СФ!C8)/1000</f>
        <v>291589.19300000003</v>
      </c>
      <c r="D8" s="15">
        <f>+(заг.ф.!D8+СФ!D8)/1000</f>
        <v>288448.34895000001</v>
      </c>
      <c r="E8" s="15">
        <f>+(заг.ф.!E8+СФ!E8)/1000</f>
        <v>11144.14825</v>
      </c>
      <c r="F8" s="15">
        <f>+(заг.ф.!F8+СФ!F8)/1000</f>
        <v>0</v>
      </c>
      <c r="G8" s="15">
        <f>+(заг.ф.!G8+СФ!G8)/1000</f>
        <v>75764.908479999984</v>
      </c>
      <c r="H8" s="15">
        <f>+(заг.ф.!H8+СФ!H8)/1000</f>
        <v>37567.69126</v>
      </c>
      <c r="I8" s="15">
        <f>+(заг.ф.!I8+СФ!I8)/1000</f>
        <v>121712.79187999999</v>
      </c>
      <c r="J8" s="15">
        <f>+(заг.ф.!J8+СФ!J8)/1000</f>
        <v>14113.54875</v>
      </c>
      <c r="K8" s="15">
        <f>+(заг.ф.!K8+СФ!K8)/1000</f>
        <v>8157.3413099999998</v>
      </c>
      <c r="L8" s="15">
        <f>+(заг.ф.!L8+СФ!L8)/1000</f>
        <v>634</v>
      </c>
      <c r="M8" s="15">
        <f>+(заг.ф.!M8+СФ!M8)/1000</f>
        <v>2524.6397499999998</v>
      </c>
      <c r="N8" s="15">
        <f>+(заг.ф.!N8+СФ!N8)/1000</f>
        <v>9708.1744899999994</v>
      </c>
      <c r="O8" s="15">
        <f>+(заг.ф.!O8+СФ!O8)/1000</f>
        <v>129.15767</v>
      </c>
      <c r="P8" s="15">
        <f>+(заг.ф.!P8+СФ!P8)/1000</f>
        <v>4697.3980300000003</v>
      </c>
      <c r="Q8" s="15">
        <f>+(заг.ф.!Q8+СФ!Q8)/1000</f>
        <v>1567.99</v>
      </c>
      <c r="R8" s="15">
        <f>+(заг.ф.!R8+СФ!R8)/1000</f>
        <v>0</v>
      </c>
      <c r="S8" s="15">
        <f>+(заг.ф.!S8+СФ!S8)/1000</f>
        <v>129.90555000000001</v>
      </c>
      <c r="T8" s="15">
        <f>+(заг.ф.!T8+СФ!T8)/1000</f>
        <v>0</v>
      </c>
      <c r="U8" s="15">
        <f>+(заг.ф.!U8+СФ!U8)/1000</f>
        <v>356.4169</v>
      </c>
      <c r="V8" s="15">
        <f>+(заг.ф.!V8+СФ!V8)/1000</f>
        <v>0</v>
      </c>
      <c r="W8" s="15">
        <f>+(заг.ф.!W8+СФ!W8)/1000</f>
        <v>204.83663000000001</v>
      </c>
    </row>
    <row r="9" spans="1:23">
      <c r="A9" s="13">
        <v>4</v>
      </c>
      <c r="B9" s="14" t="s">
        <v>8</v>
      </c>
      <c r="C9" s="15">
        <f>+(заг.ф.!C9+СФ!C9)/1000</f>
        <v>627246.05584999989</v>
      </c>
      <c r="D9" s="15">
        <f>+(заг.ф.!D9+СФ!D9)/1000</f>
        <v>613159.63823000004</v>
      </c>
      <c r="E9" s="15">
        <f>+(заг.ф.!E9+СФ!E9)/1000</f>
        <v>21115.870210000001</v>
      </c>
      <c r="F9" s="15">
        <f>+(заг.ф.!F9+СФ!F9)/1000</f>
        <v>0</v>
      </c>
      <c r="G9" s="15">
        <f>+(заг.ф.!G9+СФ!G9)/1000</f>
        <v>164039.59063000002</v>
      </c>
      <c r="H9" s="15">
        <f>+(заг.ф.!H9+СФ!H9)/1000</f>
        <v>98864.33481</v>
      </c>
      <c r="I9" s="15">
        <f>+(заг.ф.!I9+СФ!I9)/1000</f>
        <v>229885.61577</v>
      </c>
      <c r="J9" s="15">
        <f>+(заг.ф.!J9+СФ!J9)/1000</f>
        <v>34561.166640000003</v>
      </c>
      <c r="K9" s="15">
        <f>+(заг.ф.!K9+СФ!K9)/1000</f>
        <v>24624.372960000001</v>
      </c>
      <c r="L9" s="15">
        <f>+(заг.ф.!L9+СФ!L9)/1000</f>
        <v>0</v>
      </c>
      <c r="M9" s="15">
        <f>+(заг.ф.!M9+СФ!M9)/1000</f>
        <v>5334.9909699999998</v>
      </c>
      <c r="N9" s="15">
        <f>+(заг.ф.!N9+СФ!N9)/1000</f>
        <v>25524.197390000001</v>
      </c>
      <c r="O9" s="15">
        <f>+(заг.ф.!O9+СФ!O9)/1000</f>
        <v>249.95271</v>
      </c>
      <c r="P9" s="15">
        <f>+(заг.ф.!P9+СФ!P9)/1000</f>
        <v>3030.451</v>
      </c>
      <c r="Q9" s="15">
        <f>+(заг.ф.!Q9+СФ!Q9)/1000</f>
        <v>1091.3550600000001</v>
      </c>
      <c r="R9" s="15">
        <f>+(заг.ф.!R9+СФ!R9)/1000</f>
        <v>0</v>
      </c>
      <c r="S9" s="15">
        <f>+(заг.ф.!S9+СФ!S9)/1000</f>
        <v>143.60317000000001</v>
      </c>
      <c r="T9" s="15">
        <f>+(заг.ф.!T9+СФ!T9)/1000</f>
        <v>0</v>
      </c>
      <c r="U9" s="15">
        <f>+(заг.ф.!U9+СФ!U9)/1000</f>
        <v>2261.3180600000001</v>
      </c>
      <c r="V9" s="15">
        <f>+(заг.ф.!V9+СФ!V9)/1000</f>
        <v>0</v>
      </c>
      <c r="W9" s="15">
        <f>+(заг.ф.!W9+СФ!W9)/1000</f>
        <v>2025.8196499999999</v>
      </c>
    </row>
    <row r="10" spans="1:23">
      <c r="A10" s="13">
        <v>5</v>
      </c>
      <c r="B10" s="14" t="s">
        <v>1</v>
      </c>
      <c r="C10" s="15">
        <f>+(заг.ф.!C10+СФ!C10)/1000</f>
        <v>59263.993900000001</v>
      </c>
      <c r="D10" s="15">
        <f>+(заг.ф.!D10+СФ!D10)/1000</f>
        <v>59982.978209999994</v>
      </c>
      <c r="E10" s="15">
        <f>+(заг.ф.!E10+СФ!E10)/1000</f>
        <v>10136.429559999999</v>
      </c>
      <c r="F10" s="15">
        <f>+(заг.ф.!F10+СФ!F10)/1000</f>
        <v>0</v>
      </c>
      <c r="G10" s="15">
        <f>+(заг.ф.!G10+СФ!G10)/1000</f>
        <v>8698.20298</v>
      </c>
      <c r="H10" s="15">
        <f>+(заг.ф.!H10+СФ!H10)/1000</f>
        <v>10934.40502</v>
      </c>
      <c r="I10" s="15">
        <f>+(заг.ф.!I10+СФ!I10)/1000</f>
        <v>14546.425039999998</v>
      </c>
      <c r="J10" s="15">
        <f>+(заг.ф.!J10+СФ!J10)/1000</f>
        <v>4824.90823</v>
      </c>
      <c r="K10" s="15">
        <f>+(заг.ф.!K10+СФ!K10)/1000</f>
        <v>2715.16167</v>
      </c>
      <c r="L10" s="15">
        <f>+(заг.ф.!L10+СФ!L10)/1000</f>
        <v>9.5</v>
      </c>
      <c r="M10" s="15">
        <f>+(заг.ф.!M10+СФ!M10)/1000</f>
        <v>7.4966800000000005</v>
      </c>
      <c r="N10" s="15">
        <f>+(заг.ф.!N10+СФ!N10)/1000</f>
        <v>2416.99028</v>
      </c>
      <c r="O10" s="15">
        <f>+(заг.ф.!O10+СФ!O10)/1000</f>
        <v>4.3449999999999998</v>
      </c>
      <c r="P10" s="15">
        <f>+(заг.ф.!P10+СФ!P10)/1000</f>
        <v>1400.9656499999999</v>
      </c>
      <c r="Q10" s="15">
        <f>+(заг.ф.!Q10+СФ!Q10)/1000</f>
        <v>1236.4184599999999</v>
      </c>
      <c r="R10" s="15">
        <f>+(заг.ф.!R10+СФ!R10)/1000</f>
        <v>9.2560000000000002</v>
      </c>
      <c r="S10" s="15">
        <f>+(заг.ф.!S10+СФ!S10)/1000</f>
        <v>6.3419999999999996</v>
      </c>
      <c r="T10" s="15">
        <f>+(заг.ф.!T10+СФ!T10)/1000</f>
        <v>0</v>
      </c>
      <c r="U10" s="15">
        <f>+(заг.ф.!U10+СФ!U10)/1000</f>
        <v>1353.71522</v>
      </c>
      <c r="V10" s="15">
        <f>+(заг.ф.!V10+СФ!V10)/1000</f>
        <v>0</v>
      </c>
      <c r="W10" s="15">
        <f>+(заг.ф.!W10+СФ!W10)/1000</f>
        <v>62.116419999999998</v>
      </c>
    </row>
    <row r="11" spans="1:23">
      <c r="A11" s="13">
        <v>6</v>
      </c>
      <c r="B11" s="14" t="s">
        <v>2</v>
      </c>
      <c r="C11" s="15">
        <f>+(заг.ф.!C11+СФ!C11)/1000</f>
        <v>213422.96074000001</v>
      </c>
      <c r="D11" s="15">
        <f>+(заг.ф.!D11+СФ!D11)/1000</f>
        <v>209311.97458000001</v>
      </c>
      <c r="E11" s="15">
        <f>+(заг.ф.!E11+СФ!E11)/1000</f>
        <v>6427.6277399999999</v>
      </c>
      <c r="F11" s="15">
        <f>+(заг.ф.!F11+СФ!F11)/1000</f>
        <v>0</v>
      </c>
      <c r="G11" s="15">
        <f>+(заг.ф.!G11+СФ!G11)/1000</f>
        <v>54377.921589999998</v>
      </c>
      <c r="H11" s="15">
        <f>+(заг.ф.!H11+СФ!H11)/1000</f>
        <v>27581.149810000003</v>
      </c>
      <c r="I11" s="15">
        <f>+(заг.ф.!I11+СФ!I11)/1000</f>
        <v>106836.07617</v>
      </c>
      <c r="J11" s="15">
        <f>+(заг.ф.!J11+СФ!J11)/1000</f>
        <v>2229.4760699999997</v>
      </c>
      <c r="K11" s="15">
        <f>+(заг.ф.!K11+СФ!K11)/1000</f>
        <v>6095.2123300000003</v>
      </c>
      <c r="L11" s="15">
        <f>+(заг.ф.!L11+СФ!L11)/1000</f>
        <v>129</v>
      </c>
      <c r="M11" s="15">
        <f>+(заг.ф.!M11+СФ!M11)/1000</f>
        <v>1180.7529199999999</v>
      </c>
      <c r="N11" s="15">
        <f>+(заг.ф.!N11+СФ!N11)/1000</f>
        <v>3072.1777499999998</v>
      </c>
      <c r="O11" s="15">
        <f>+(заг.ф.!O11+СФ!O11)/1000</f>
        <v>21.623000000000001</v>
      </c>
      <c r="P11" s="15">
        <f>+(заг.ф.!P11+СФ!P11)/1000</f>
        <v>39.5</v>
      </c>
      <c r="Q11" s="15">
        <f>+(заг.ф.!Q11+СФ!Q11)/1000</f>
        <v>44.432000000000002</v>
      </c>
      <c r="R11" s="15">
        <f>+(заг.ф.!R11+СФ!R11)/1000</f>
        <v>0</v>
      </c>
      <c r="S11" s="15">
        <f>+(заг.ф.!S11+СФ!S11)/1000</f>
        <v>0</v>
      </c>
      <c r="T11" s="15">
        <f>+(заг.ф.!T11+СФ!T11)/1000</f>
        <v>0</v>
      </c>
      <c r="U11" s="15">
        <f>+(заг.ф.!U11+СФ!U11)/1000</f>
        <v>1251.3499999999999</v>
      </c>
      <c r="V11" s="15">
        <f>+(заг.ф.!V11+СФ!V11)/1000</f>
        <v>0</v>
      </c>
      <c r="W11" s="15">
        <f>+(заг.ф.!W11+СФ!W11)/1000</f>
        <v>25.6752</v>
      </c>
    </row>
    <row r="12" spans="1:23">
      <c r="A12" s="13">
        <v>7</v>
      </c>
      <c r="B12" s="14" t="s">
        <v>3</v>
      </c>
      <c r="C12" s="15">
        <f>+(заг.ф.!C12+СФ!C12)/1000</f>
        <v>223063.89794999998</v>
      </c>
      <c r="D12" s="15">
        <f>+(заг.ф.!D12+СФ!D12)/1000</f>
        <v>219113.6856</v>
      </c>
      <c r="E12" s="15">
        <f>+(заг.ф.!E12+СФ!E12)/1000</f>
        <v>12541.388419999999</v>
      </c>
      <c r="F12" s="15">
        <f>+(заг.ф.!F12+СФ!F12)/1000</f>
        <v>0</v>
      </c>
      <c r="G12" s="15">
        <f>+(заг.ф.!G12+СФ!G12)/1000</f>
        <v>74259.250230000005</v>
      </c>
      <c r="H12" s="15">
        <f>+(заг.ф.!H12+СФ!H12)/1000</f>
        <v>0</v>
      </c>
      <c r="I12" s="15">
        <f>+(заг.ф.!I12+СФ!I12)/1000</f>
        <v>107280.69965</v>
      </c>
      <c r="J12" s="15">
        <f>+(заг.ф.!J12+СФ!J12)/1000</f>
        <v>6064.1363000000001</v>
      </c>
      <c r="K12" s="15">
        <f>+(заг.ф.!K12+СФ!K12)/1000</f>
        <v>6965.1295200000004</v>
      </c>
      <c r="L12" s="15">
        <f>+(заг.ф.!L12+СФ!L12)/1000</f>
        <v>409</v>
      </c>
      <c r="M12" s="15">
        <f>+(заг.ф.!M12+СФ!M12)/1000</f>
        <v>1351.40399</v>
      </c>
      <c r="N12" s="15">
        <f>+(заг.ф.!N12+СФ!N12)/1000</f>
        <v>7297.3132300000007</v>
      </c>
      <c r="O12" s="15">
        <f>+(заг.ф.!O12+СФ!O12)/1000</f>
        <v>26.074080000000002</v>
      </c>
      <c r="P12" s="15">
        <f>+(заг.ф.!P12+СФ!P12)/1000</f>
        <v>2201.8120600000002</v>
      </c>
      <c r="Q12" s="15">
        <f>+(заг.ф.!Q12+СФ!Q12)/1000</f>
        <v>682.75319999999999</v>
      </c>
      <c r="R12" s="15">
        <f>+(заг.ф.!R12+СФ!R12)/1000</f>
        <v>0</v>
      </c>
      <c r="S12" s="15">
        <f>+(заг.ф.!S12+СФ!S12)/1000</f>
        <v>0</v>
      </c>
      <c r="T12" s="15">
        <f>+(заг.ф.!T12+СФ!T12)/1000</f>
        <v>0</v>
      </c>
      <c r="U12" s="15">
        <f>+(заг.ф.!U12+СФ!U12)/1000</f>
        <v>0</v>
      </c>
      <c r="V12" s="15">
        <f>+(заг.ф.!V12+СФ!V12)/1000</f>
        <v>0</v>
      </c>
      <c r="W12" s="15">
        <f>+(заг.ф.!W12+СФ!W12)/1000</f>
        <v>34.724919999999997</v>
      </c>
    </row>
    <row r="13" spans="1:23">
      <c r="A13" s="13">
        <v>8</v>
      </c>
      <c r="B13" s="14" t="s">
        <v>9</v>
      </c>
      <c r="C13" s="15">
        <f>+(заг.ф.!C13+СФ!C13)/1000</f>
        <v>418661.31810999999</v>
      </c>
      <c r="D13" s="15">
        <f>+(заг.ф.!D13+СФ!D13)/1000</f>
        <v>417992.52329000004</v>
      </c>
      <c r="E13" s="15">
        <f>+(заг.ф.!E13+СФ!E13)/1000</f>
        <v>12348.649379999999</v>
      </c>
      <c r="F13" s="15">
        <f>+(заг.ф.!F13+СФ!F13)/1000</f>
        <v>0</v>
      </c>
      <c r="G13" s="15">
        <f>+(заг.ф.!G13+СФ!G13)/1000</f>
        <v>148797.59074000001</v>
      </c>
      <c r="H13" s="15">
        <f>+(заг.ф.!H13+СФ!H13)/1000</f>
        <v>65000.881350000003</v>
      </c>
      <c r="I13" s="15">
        <f>+(заг.ф.!I13+СФ!I13)/1000</f>
        <v>129347.47732999999</v>
      </c>
      <c r="J13" s="15">
        <f>+(заг.ф.!J13+СФ!J13)/1000</f>
        <v>18039.87125</v>
      </c>
      <c r="K13" s="15">
        <f>+(заг.ф.!K13+СФ!K13)/1000</f>
        <v>16258.688110000001</v>
      </c>
      <c r="L13" s="15">
        <f>+(заг.ф.!L13+СФ!L13)/1000</f>
        <v>578.40800000000002</v>
      </c>
      <c r="M13" s="15">
        <f>+(заг.ф.!M13+СФ!M13)/1000</f>
        <v>2782.7640899999997</v>
      </c>
      <c r="N13" s="15">
        <f>+(заг.ф.!N13+СФ!N13)/1000</f>
        <v>4876.1744100000005</v>
      </c>
      <c r="O13" s="15">
        <f>+(заг.ф.!O13+СФ!O13)/1000</f>
        <v>17.55</v>
      </c>
      <c r="P13" s="15">
        <f>+(заг.ф.!P13+СФ!P13)/1000</f>
        <v>17954.399539999999</v>
      </c>
      <c r="Q13" s="15">
        <f>+(заг.ф.!Q13+СФ!Q13)/1000</f>
        <v>382.48975000000002</v>
      </c>
      <c r="R13" s="15">
        <f>+(заг.ф.!R13+СФ!R13)/1000</f>
        <v>0</v>
      </c>
      <c r="S13" s="15">
        <f>+(заг.ф.!S13+СФ!S13)/1000</f>
        <v>49.827059999999996</v>
      </c>
      <c r="T13" s="15">
        <f>+(заг.ф.!T13+СФ!T13)/1000</f>
        <v>0</v>
      </c>
      <c r="U13" s="15">
        <f>+(заг.ф.!U13+СФ!U13)/1000</f>
        <v>483.40457000000004</v>
      </c>
      <c r="V13" s="15">
        <f>+(заг.ф.!V13+СФ!V13)/1000</f>
        <v>0</v>
      </c>
      <c r="W13" s="15">
        <f>+(заг.ф.!W13+СФ!W13)/1000</f>
        <v>994.58870999999999</v>
      </c>
    </row>
    <row r="14" spans="1:23">
      <c r="A14" s="13">
        <v>9</v>
      </c>
      <c r="B14" s="14" t="s">
        <v>10</v>
      </c>
      <c r="C14" s="15">
        <f>+(заг.ф.!C14+СФ!C14)/1000</f>
        <v>215385.34878999999</v>
      </c>
      <c r="D14" s="15">
        <f>+(заг.ф.!D14+СФ!D14)/1000</f>
        <v>204779.94130999999</v>
      </c>
      <c r="E14" s="15">
        <f>+(заг.ф.!E14+СФ!E14)/1000</f>
        <v>12408.083430000001</v>
      </c>
      <c r="F14" s="15">
        <f>+(заг.ф.!F14+СФ!F14)/1000</f>
        <v>0</v>
      </c>
      <c r="G14" s="15">
        <f>+(заг.ф.!G14+СФ!G14)/1000</f>
        <v>45476.593110000002</v>
      </c>
      <c r="H14" s="15">
        <f>+(заг.ф.!H14+СФ!H14)/1000</f>
        <v>31893.128189999996</v>
      </c>
      <c r="I14" s="15">
        <f>+(заг.ф.!I14+СФ!I14)/1000</f>
        <v>53395.746549999996</v>
      </c>
      <c r="J14" s="15">
        <f>+(заг.ф.!J14+СФ!J14)/1000</f>
        <v>13954.221860000001</v>
      </c>
      <c r="K14" s="15">
        <f>+(заг.ф.!K14+СФ!K14)/1000</f>
        <v>12017.3061</v>
      </c>
      <c r="L14" s="15">
        <f>+(заг.ф.!L14+СФ!L14)/1000</f>
        <v>230</v>
      </c>
      <c r="M14" s="15">
        <f>+(заг.ф.!M14+СФ!M14)/1000</f>
        <v>358.20350000000002</v>
      </c>
      <c r="N14" s="15">
        <f>+(заг.ф.!N14+СФ!N14)/1000</f>
        <v>13270.608</v>
      </c>
      <c r="O14" s="15">
        <f>+(заг.ф.!O14+СФ!O14)/1000</f>
        <v>91.897000000000006</v>
      </c>
      <c r="P14" s="15">
        <f>+(заг.ф.!P14+СФ!P14)/1000</f>
        <v>13437.990900000001</v>
      </c>
      <c r="Q14" s="15">
        <f>+(заг.ф.!Q14+СФ!Q14)/1000</f>
        <v>6055.1338699999997</v>
      </c>
      <c r="R14" s="15">
        <f>+(заг.ф.!R14+СФ!R14)/1000</f>
        <v>0</v>
      </c>
      <c r="S14" s="15">
        <f>+(заг.ф.!S14+СФ!S14)/1000</f>
        <v>13.5</v>
      </c>
      <c r="T14" s="15">
        <f>+(заг.ф.!T14+СФ!T14)/1000</f>
        <v>0</v>
      </c>
      <c r="U14" s="15">
        <f>+(заг.ф.!U14+СФ!U14)/1000</f>
        <v>847.75040000000001</v>
      </c>
      <c r="V14" s="15">
        <f>+(заг.ф.!V14+СФ!V14)/1000</f>
        <v>0</v>
      </c>
      <c r="W14" s="15">
        <f>+(заг.ф.!W14+СФ!W14)/1000</f>
        <v>874.79840000000002</v>
      </c>
    </row>
    <row r="15" spans="1:23">
      <c r="A15" s="13">
        <v>10</v>
      </c>
      <c r="B15" s="14" t="s">
        <v>11</v>
      </c>
      <c r="C15" s="15">
        <f>+(заг.ф.!C15+СФ!C15)/1000</f>
        <v>470092.57742000005</v>
      </c>
      <c r="D15" s="15">
        <f>+(заг.ф.!D15+СФ!D15)/1000</f>
        <v>485465.92752000003</v>
      </c>
      <c r="E15" s="15">
        <f>+(заг.ф.!E15+СФ!E15)/1000</f>
        <v>17083.197350000002</v>
      </c>
      <c r="F15" s="15">
        <f>+(заг.ф.!F15+СФ!F15)/1000</f>
        <v>0</v>
      </c>
      <c r="G15" s="15">
        <f>+(заг.ф.!G15+СФ!G15)/1000</f>
        <v>148240.19974000001</v>
      </c>
      <c r="H15" s="15">
        <f>+(заг.ф.!H15+СФ!H15)/1000</f>
        <v>87736.058529999995</v>
      </c>
      <c r="I15" s="15">
        <f>+(заг.ф.!I15+СФ!I15)/1000</f>
        <v>162592.64639000001</v>
      </c>
      <c r="J15" s="15">
        <f>+(заг.ф.!J15+СФ!J15)/1000</f>
        <v>19843.729560000003</v>
      </c>
      <c r="K15" s="15">
        <f>+(заг.ф.!K15+СФ!K15)/1000</f>
        <v>18022.329269999998</v>
      </c>
      <c r="L15" s="15">
        <f>+(заг.ф.!L15+СФ!L15)/1000</f>
        <v>445</v>
      </c>
      <c r="M15" s="15">
        <f>+(заг.ф.!M15+СФ!M15)/1000</f>
        <v>9575.9014200000001</v>
      </c>
      <c r="N15" s="15">
        <f>+(заг.ф.!N15+СФ!N15)/1000</f>
        <v>8484.98812</v>
      </c>
      <c r="O15" s="15">
        <f>+(заг.ф.!O15+СФ!O15)/1000</f>
        <v>248.59908999999999</v>
      </c>
      <c r="P15" s="15">
        <f>+(заг.ф.!P15+СФ!P15)/1000</f>
        <v>7315.6454400000002</v>
      </c>
      <c r="Q15" s="15">
        <f>+(заг.ф.!Q15+СФ!Q15)/1000</f>
        <v>4615.3172300000006</v>
      </c>
      <c r="R15" s="15">
        <f>+(заг.ф.!R15+СФ!R15)/1000</f>
        <v>0</v>
      </c>
      <c r="S15" s="15">
        <f>+(заг.ф.!S15+СФ!S15)/1000</f>
        <v>808.81825000000003</v>
      </c>
      <c r="T15" s="15">
        <f>+(заг.ф.!T15+СФ!T15)/1000</f>
        <v>0</v>
      </c>
      <c r="U15" s="15">
        <f>+(заг.ф.!U15+СФ!U15)/1000</f>
        <v>222.77199999999999</v>
      </c>
      <c r="V15" s="15">
        <f>+(заг.ф.!V15+СФ!V15)/1000</f>
        <v>0</v>
      </c>
      <c r="W15" s="15">
        <f>+(заг.ф.!W15+СФ!W15)/1000</f>
        <v>119.80513000000001</v>
      </c>
    </row>
    <row r="16" spans="1:23">
      <c r="A16" s="13">
        <v>11</v>
      </c>
      <c r="B16" s="14" t="s">
        <v>12</v>
      </c>
      <c r="C16" s="15">
        <f>+(заг.ф.!C16+СФ!C16)/1000</f>
        <v>405883.62718999997</v>
      </c>
      <c r="D16" s="15">
        <f>+(заг.ф.!D16+СФ!D16)/1000</f>
        <v>398109.96745</v>
      </c>
      <c r="E16" s="15">
        <f>+(заг.ф.!E16+СФ!E16)/1000</f>
        <v>12147.009310000001</v>
      </c>
      <c r="F16" s="15">
        <f>+(заг.ф.!F16+СФ!F16)/1000</f>
        <v>206.47368</v>
      </c>
      <c r="G16" s="15">
        <f>+(заг.ф.!G16+СФ!G16)/1000</f>
        <v>114160.05281000001</v>
      </c>
      <c r="H16" s="15">
        <f>+(заг.ф.!H16+СФ!H16)/1000</f>
        <v>43942.004460000004</v>
      </c>
      <c r="I16" s="15">
        <f>+(заг.ф.!I16+СФ!I16)/1000</f>
        <v>177553.13515000002</v>
      </c>
      <c r="J16" s="15">
        <f>+(заг.ф.!J16+СФ!J16)/1000</f>
        <v>9053.9549000000006</v>
      </c>
      <c r="K16" s="15">
        <f>+(заг.ф.!K16+СФ!K16)/1000</f>
        <v>14471.46573</v>
      </c>
      <c r="L16" s="15">
        <f>+(заг.ф.!L16+СФ!L16)/1000</f>
        <v>770</v>
      </c>
      <c r="M16" s="15">
        <f>+(заг.ф.!M16+СФ!M16)/1000</f>
        <v>1462.6849399999999</v>
      </c>
      <c r="N16" s="15">
        <f>+(заг.ф.!N16+СФ!N16)/1000</f>
        <v>6431.6100500000002</v>
      </c>
      <c r="O16" s="15">
        <f>+(заг.ф.!O16+СФ!O16)/1000</f>
        <v>191</v>
      </c>
      <c r="P16" s="15">
        <f>+(заг.ф.!P16+СФ!P16)/1000</f>
        <v>10269.607019999999</v>
      </c>
      <c r="Q16" s="15">
        <f>+(заг.ф.!Q16+СФ!Q16)/1000</f>
        <v>3705.8922599999996</v>
      </c>
      <c r="R16" s="15">
        <f>+(заг.ф.!R16+СФ!R16)/1000</f>
        <v>310.45904999999999</v>
      </c>
      <c r="S16" s="15">
        <f>+(заг.ф.!S16+СФ!S16)/1000</f>
        <v>57.144500000000001</v>
      </c>
      <c r="T16" s="15">
        <f>+(заг.ф.!T16+СФ!T16)/1000</f>
        <v>0</v>
      </c>
      <c r="U16" s="15">
        <f>+(заг.ф.!U16+СФ!U16)/1000</f>
        <v>1764.34006</v>
      </c>
      <c r="V16" s="15">
        <f>+(заг.ф.!V16+СФ!V16)/1000</f>
        <v>0</v>
      </c>
      <c r="W16" s="15">
        <f>+(заг.ф.!W16+СФ!W16)/1000</f>
        <v>401.93420999999995</v>
      </c>
    </row>
    <row r="17" spans="1:23">
      <c r="A17" s="13">
        <v>12</v>
      </c>
      <c r="B17" s="14" t="s">
        <v>13</v>
      </c>
      <c r="C17" s="15">
        <f>+(заг.ф.!C17+СФ!C17)/1000</f>
        <v>349499.24818</v>
      </c>
      <c r="D17" s="15">
        <f>+(заг.ф.!D17+СФ!D17)/1000</f>
        <v>338556.92537000001</v>
      </c>
      <c r="E17" s="15">
        <f>+(заг.ф.!E17+СФ!E17)/1000</f>
        <v>11375.499270000002</v>
      </c>
      <c r="F17" s="15">
        <f>+(заг.ф.!F17+СФ!F17)/1000</f>
        <v>0</v>
      </c>
      <c r="G17" s="15">
        <f>+(заг.ф.!G17+СФ!G17)/1000</f>
        <v>79137.917789999992</v>
      </c>
      <c r="H17" s="15">
        <f>+(заг.ф.!H17+СФ!H17)/1000</f>
        <v>33831.363019999997</v>
      </c>
      <c r="I17" s="15">
        <f>+(заг.ф.!I17+СФ!I17)/1000</f>
        <v>174124.01059999998</v>
      </c>
      <c r="J17" s="15">
        <f>+(заг.ф.!J17+СФ!J17)/1000</f>
        <v>6732.2309700000005</v>
      </c>
      <c r="K17" s="15">
        <f>+(заг.ф.!K17+СФ!K17)/1000</f>
        <v>10184.560289999999</v>
      </c>
      <c r="L17" s="15">
        <f>+(заг.ф.!L17+СФ!L17)/1000</f>
        <v>197</v>
      </c>
      <c r="M17" s="15">
        <f>+(заг.ф.!M17+СФ!M17)/1000</f>
        <v>2177.5194200000001</v>
      </c>
      <c r="N17" s="15">
        <f>+(заг.ф.!N17+СФ!N17)/1000</f>
        <v>10243.900800000001</v>
      </c>
      <c r="O17" s="15">
        <f>+(заг.ф.!O17+СФ!O17)/1000</f>
        <v>69.459999999999994</v>
      </c>
      <c r="P17" s="15">
        <f>+(заг.ф.!P17+СФ!P17)/1000</f>
        <v>8812.2908000000007</v>
      </c>
      <c r="Q17" s="15">
        <f>+(заг.ф.!Q17+СФ!Q17)/1000</f>
        <v>80.843999999999994</v>
      </c>
      <c r="R17" s="15">
        <f>+(заг.ф.!R17+СФ!R17)/1000</f>
        <v>67.825999999999993</v>
      </c>
      <c r="S17" s="15">
        <f>+(заг.ф.!S17+СФ!S17)/1000</f>
        <v>91.928200000000004</v>
      </c>
      <c r="T17" s="15">
        <f>+(заг.ф.!T17+СФ!T17)/1000</f>
        <v>0</v>
      </c>
      <c r="U17" s="15">
        <f>+(заг.ф.!U17+СФ!U17)/1000</f>
        <v>556.51470999999992</v>
      </c>
      <c r="V17" s="15">
        <f>+(заг.ф.!V17+СФ!V17)/1000</f>
        <v>0</v>
      </c>
      <c r="W17" s="15">
        <f>+(заг.ф.!W17+СФ!W17)/1000</f>
        <v>10.467180000000001</v>
      </c>
    </row>
    <row r="18" spans="1:23">
      <c r="A18" s="13">
        <v>13</v>
      </c>
      <c r="B18" s="14" t="s">
        <v>14</v>
      </c>
      <c r="C18" s="15">
        <f>+(заг.ф.!C18+СФ!C18)/1000</f>
        <v>494510.92900999996</v>
      </c>
      <c r="D18" s="15">
        <f>+(заг.ф.!D18+СФ!D18)/1000</f>
        <v>473253.92468</v>
      </c>
      <c r="E18" s="15">
        <f>+(заг.ф.!E18+СФ!E18)/1000</f>
        <v>19161.550540000004</v>
      </c>
      <c r="F18" s="15">
        <f>+(заг.ф.!F18+СФ!F18)/1000</f>
        <v>0</v>
      </c>
      <c r="G18" s="15">
        <f>+(заг.ф.!G18+СФ!G18)/1000</f>
        <v>118350.91063</v>
      </c>
      <c r="H18" s="15">
        <f>+(заг.ф.!H18+СФ!H18)/1000</f>
        <v>58515.347439999998</v>
      </c>
      <c r="I18" s="15">
        <f>+(заг.ф.!I18+СФ!I18)/1000</f>
        <v>209178.68611999997</v>
      </c>
      <c r="J18" s="15">
        <f>+(заг.ф.!J18+СФ!J18)/1000</f>
        <v>7896.9820399999999</v>
      </c>
      <c r="K18" s="15">
        <f>+(заг.ф.!K18+СФ!K18)/1000</f>
        <v>17584.61707</v>
      </c>
      <c r="L18" s="15">
        <f>+(заг.ф.!L18+СФ!L18)/1000</f>
        <v>519.1748</v>
      </c>
      <c r="M18" s="15">
        <f>+(заг.ф.!M18+СФ!M18)/1000</f>
        <v>1462.00477</v>
      </c>
      <c r="N18" s="15">
        <f>+(заг.ф.!N18+СФ!N18)/1000</f>
        <v>22714.39529</v>
      </c>
      <c r="O18" s="15">
        <f>+(заг.ф.!O18+СФ!O18)/1000</f>
        <v>824.38049000000001</v>
      </c>
      <c r="P18" s="15">
        <f>+(заг.ф.!P18+СФ!P18)/1000</f>
        <v>8191.7879199999998</v>
      </c>
      <c r="Q18" s="15">
        <f>+(заг.ф.!Q18+СФ!Q18)/1000</f>
        <v>744.37904000000003</v>
      </c>
      <c r="R18" s="15">
        <f>+(заг.ф.!R18+СФ!R18)/1000</f>
        <v>589.76156000000003</v>
      </c>
      <c r="S18" s="15">
        <f>+(заг.ф.!S18+СФ!S18)/1000</f>
        <v>0</v>
      </c>
      <c r="T18" s="15">
        <f>+(заг.ф.!T18+СФ!T18)/1000</f>
        <v>0</v>
      </c>
      <c r="U18" s="15">
        <f>+(заг.ф.!U18+СФ!U18)/1000</f>
        <v>6076.7195000000002</v>
      </c>
      <c r="V18" s="15">
        <f>+(заг.ф.!V18+СФ!V18)/1000</f>
        <v>0</v>
      </c>
      <c r="W18" s="15">
        <f>+(заг.ф.!W18+СФ!W18)/1000</f>
        <v>235.64160000000001</v>
      </c>
    </row>
    <row r="19" spans="1:23">
      <c r="A19" s="13">
        <v>14</v>
      </c>
      <c r="B19" s="14" t="s">
        <v>15</v>
      </c>
      <c r="C19" s="15">
        <f>+(заг.ф.!C19+СФ!C19)/1000</f>
        <v>476524.32575000002</v>
      </c>
      <c r="D19" s="15">
        <f>+(заг.ф.!D19+СФ!D19)/1000</f>
        <v>464459.05466000002</v>
      </c>
      <c r="E19" s="15">
        <f>+(заг.ф.!E19+СФ!E19)/1000</f>
        <v>18283.54045</v>
      </c>
      <c r="F19" s="15">
        <f>+(заг.ф.!F19+СФ!F19)/1000</f>
        <v>447.52411000000001</v>
      </c>
      <c r="G19" s="15">
        <f>+(заг.ф.!G19+СФ!G19)/1000</f>
        <v>116428.93540999999</v>
      </c>
      <c r="H19" s="15">
        <f>+(заг.ф.!H19+СФ!H19)/1000</f>
        <v>42196.299449999999</v>
      </c>
      <c r="I19" s="15">
        <f>+(заг.ф.!I19+СФ!I19)/1000</f>
        <v>250915.20197999998</v>
      </c>
      <c r="J19" s="15">
        <f>+(заг.ф.!J19+СФ!J19)/1000</f>
        <v>1207.8994499999999</v>
      </c>
      <c r="K19" s="15">
        <f>+(заг.ф.!K19+СФ!K19)/1000</f>
        <v>16305.12808</v>
      </c>
      <c r="L19" s="15">
        <f>+(заг.ф.!L19+СФ!L19)/1000</f>
        <v>373.8</v>
      </c>
      <c r="M19" s="15">
        <f>+(заг.ф.!M19+СФ!M19)/1000</f>
        <v>933.16554000000008</v>
      </c>
      <c r="N19" s="15">
        <f>+(заг.ф.!N19+СФ!N19)/1000</f>
        <v>6708.0055599999996</v>
      </c>
      <c r="O19" s="15">
        <f>+(заг.ф.!O19+СФ!O19)/1000</f>
        <v>585.74466999999993</v>
      </c>
      <c r="P19" s="15">
        <f>+(заг.ф.!P19+СФ!P19)/1000</f>
        <v>8092.3004600000004</v>
      </c>
      <c r="Q19" s="15">
        <f>+(заг.ф.!Q19+СФ!Q19)/1000</f>
        <v>50</v>
      </c>
      <c r="R19" s="15">
        <f>+(заг.ф.!R19+СФ!R19)/1000</f>
        <v>32.686999999999998</v>
      </c>
      <c r="S19" s="15">
        <f>+(заг.ф.!S19+СФ!S19)/1000</f>
        <v>0</v>
      </c>
      <c r="T19" s="15">
        <f>+(заг.ф.!T19+СФ!T19)/1000</f>
        <v>0</v>
      </c>
      <c r="U19" s="15">
        <f>+(заг.ф.!U19+СФ!U19)/1000</f>
        <v>1169.6860200000001</v>
      </c>
      <c r="V19" s="15">
        <f>+(заг.ф.!V19+СФ!V19)/1000</f>
        <v>43.091389999999997</v>
      </c>
      <c r="W19" s="15">
        <f>+(заг.ф.!W19+СФ!W19)/1000</f>
        <v>79.592339999999993</v>
      </c>
    </row>
    <row r="20" spans="1:23">
      <c r="A20" s="13">
        <v>15</v>
      </c>
      <c r="B20" s="14" t="s">
        <v>16</v>
      </c>
      <c r="C20" s="15">
        <f>+(заг.ф.!C20+СФ!C20)/1000</f>
        <v>443224.15003999998</v>
      </c>
      <c r="D20" s="15">
        <f>+(заг.ф.!D20+СФ!D20)/1000</f>
        <v>434906.05697000003</v>
      </c>
      <c r="E20" s="15">
        <f>+(заг.ф.!E20+СФ!E20)/1000</f>
        <v>15456.962320000001</v>
      </c>
      <c r="F20" s="15">
        <f>+(заг.ф.!F20+СФ!F20)/1000</f>
        <v>92.965710000000001</v>
      </c>
      <c r="G20" s="15">
        <f>+(заг.ф.!G20+СФ!G20)/1000</f>
        <v>100987.48276</v>
      </c>
      <c r="H20" s="15">
        <f>+(заг.ф.!H20+СФ!H20)/1000</f>
        <v>49245.809379999999</v>
      </c>
      <c r="I20" s="15">
        <f>+(заг.ф.!I20+СФ!I20)/1000</f>
        <v>210144.57668</v>
      </c>
      <c r="J20" s="15">
        <f>+(заг.ф.!J20+СФ!J20)/1000</f>
        <v>11035.276529999999</v>
      </c>
      <c r="K20" s="15">
        <f>+(заг.ф.!K20+СФ!K20)/1000</f>
        <v>18296.958810000004</v>
      </c>
      <c r="L20" s="15">
        <f>+(заг.ф.!L20+СФ!L20)/1000</f>
        <v>499.78066999999999</v>
      </c>
      <c r="M20" s="15">
        <f>+(заг.ф.!M20+СФ!M20)/1000</f>
        <v>1831.7492199999999</v>
      </c>
      <c r="N20" s="15">
        <f>+(заг.ф.!N20+СФ!N20)/1000</f>
        <v>11982.885699999999</v>
      </c>
      <c r="O20" s="15">
        <f>+(заг.ф.!O20+СФ!O20)/1000</f>
        <v>529.33391000000006</v>
      </c>
      <c r="P20" s="15">
        <f>+(заг.ф.!P20+СФ!P20)/1000</f>
        <v>10514.58453</v>
      </c>
      <c r="Q20" s="15">
        <f>+(заг.ф.!Q20+СФ!Q20)/1000</f>
        <v>867.00004000000001</v>
      </c>
      <c r="R20" s="15">
        <f>+(заг.ф.!R20+СФ!R20)/1000</f>
        <v>86.452209999999994</v>
      </c>
      <c r="S20" s="15">
        <f>+(заг.ф.!S20+СФ!S20)/1000</f>
        <v>32.090000000000003</v>
      </c>
      <c r="T20" s="15">
        <f>+(заг.ф.!T20+СФ!T20)/1000</f>
        <v>0</v>
      </c>
      <c r="U20" s="15">
        <f>+(заг.ф.!U20+СФ!U20)/1000</f>
        <v>1611.7736200000002</v>
      </c>
      <c r="V20" s="15">
        <f>+(заг.ф.!V20+СФ!V20)/1000</f>
        <v>874.17565000000002</v>
      </c>
      <c r="W20" s="15">
        <f>+(заг.ф.!W20+СФ!W20)/1000</f>
        <v>528.55623000000003</v>
      </c>
    </row>
    <row r="21" spans="1:23">
      <c r="A21" s="13">
        <v>16</v>
      </c>
      <c r="B21" s="14" t="s">
        <v>4</v>
      </c>
      <c r="C21" s="15">
        <f>+(заг.ф.!C21+СФ!C21)/1000</f>
        <v>720827.91553999996</v>
      </c>
      <c r="D21" s="15">
        <f>+(заг.ф.!D21+СФ!D21)/1000</f>
        <v>689401.90014000004</v>
      </c>
      <c r="E21" s="15">
        <f>+(заг.ф.!E21+СФ!E21)/1000</f>
        <v>30764.171349999997</v>
      </c>
      <c r="F21" s="15">
        <f>+(заг.ф.!F21+СФ!F21)/1000</f>
        <v>1468.3220800000001</v>
      </c>
      <c r="G21" s="15">
        <f>+(заг.ф.!G21+СФ!G21)/1000</f>
        <v>201053.76324</v>
      </c>
      <c r="H21" s="15">
        <f>+(заг.ф.!H21+СФ!H21)/1000</f>
        <v>70204.045440000002</v>
      </c>
      <c r="I21" s="15">
        <f>+(заг.ф.!I21+СФ!I21)/1000</f>
        <v>275559.40549999999</v>
      </c>
      <c r="J21" s="15">
        <f>+(заг.ф.!J21+СФ!J21)/1000</f>
        <v>16724.983609999999</v>
      </c>
      <c r="K21" s="15">
        <f>+(заг.ф.!K21+СФ!K21)/1000</f>
        <v>30271.725699999999</v>
      </c>
      <c r="L21" s="15">
        <f>+(заг.ф.!L21+СФ!L21)/1000</f>
        <v>370</v>
      </c>
      <c r="M21" s="15">
        <f>+(заг.ф.!M21+СФ!M21)/1000</f>
        <v>3907.9794100000004</v>
      </c>
      <c r="N21" s="15">
        <f>+(заг.ф.!N21+СФ!N21)/1000</f>
        <v>31409.648819999999</v>
      </c>
      <c r="O21" s="15">
        <f>+(заг.ф.!O21+СФ!O21)/1000</f>
        <v>2036.54222</v>
      </c>
      <c r="P21" s="15">
        <f>+(заг.ф.!P21+СФ!P21)/1000</f>
        <v>16369.942429999999</v>
      </c>
      <c r="Q21" s="15">
        <f>+(заг.ф.!Q21+СФ!Q21)/1000</f>
        <v>1693.2539999999999</v>
      </c>
      <c r="R21" s="15">
        <f>+(заг.ф.!R21+СФ!R21)/1000</f>
        <v>288.03457999999995</v>
      </c>
      <c r="S21" s="15">
        <f>+(заг.ф.!S21+СФ!S21)/1000</f>
        <v>384.66401000000002</v>
      </c>
      <c r="T21" s="15">
        <f>+(заг.ф.!T21+СФ!T21)/1000</f>
        <v>0</v>
      </c>
      <c r="U21" s="15">
        <f>+(заг.ф.!U21+СФ!U21)/1000</f>
        <v>3213.3614600000001</v>
      </c>
      <c r="V21" s="15">
        <f>+(заг.ф.!V21+СФ!V21)/1000</f>
        <v>64.421400000000006</v>
      </c>
      <c r="W21" s="15">
        <f>+(заг.ф.!W21+СФ!W21)/1000</f>
        <v>524.98777000000007</v>
      </c>
    </row>
    <row r="22" spans="1:23">
      <c r="A22" s="13">
        <v>17</v>
      </c>
      <c r="B22" s="14" t="s">
        <v>17</v>
      </c>
      <c r="C22" s="15">
        <f>+(заг.ф.!C22+СФ!C22)/1000</f>
        <v>466620.96858999995</v>
      </c>
      <c r="D22" s="15">
        <f>+(заг.ф.!D22+СФ!D22)/1000</f>
        <v>470313.52045000001</v>
      </c>
      <c r="E22" s="15">
        <f>+(заг.ф.!E22+СФ!E22)/1000</f>
        <v>18006.018020000003</v>
      </c>
      <c r="F22" s="15">
        <f>+(заг.ф.!F22+СФ!F22)/1000</f>
        <v>0</v>
      </c>
      <c r="G22" s="15">
        <f>+(заг.ф.!G22+СФ!G22)/1000</f>
        <v>123062.67389000001</v>
      </c>
      <c r="H22" s="15">
        <f>+(заг.ф.!H22+СФ!H22)/1000</f>
        <v>60160.329659999996</v>
      </c>
      <c r="I22" s="15">
        <f>+(заг.ф.!I22+СФ!I22)/1000</f>
        <v>203206.50987000001</v>
      </c>
      <c r="J22" s="15">
        <f>+(заг.ф.!J22+СФ!J22)/1000</f>
        <v>13875.827670000001</v>
      </c>
      <c r="K22" s="15">
        <f>+(заг.ф.!K22+СФ!K22)/1000</f>
        <v>20008.358029999999</v>
      </c>
      <c r="L22" s="15">
        <f>+(заг.ф.!L22+СФ!L22)/1000</f>
        <v>190</v>
      </c>
      <c r="M22" s="15">
        <f>+(заг.ф.!M22+СФ!M22)/1000</f>
        <v>1770.7094400000001</v>
      </c>
      <c r="N22" s="15">
        <f>+(заг.ф.!N22+СФ!N22)/1000</f>
        <v>18957.0645</v>
      </c>
      <c r="O22" s="15">
        <f>+(заг.ф.!O22+СФ!O22)/1000</f>
        <v>390.97462999999999</v>
      </c>
      <c r="P22" s="15">
        <f>+(заг.ф.!P22+СФ!P22)/1000</f>
        <v>5423.2323099999994</v>
      </c>
      <c r="Q22" s="15">
        <f>+(заг.ф.!Q22+СФ!Q22)/1000</f>
        <v>1118.2919899999999</v>
      </c>
      <c r="R22" s="15">
        <f>+(заг.ф.!R22+СФ!R22)/1000</f>
        <v>43.916599999999995</v>
      </c>
      <c r="S22" s="15">
        <f>+(заг.ф.!S22+СФ!S22)/1000</f>
        <v>194.84100000000001</v>
      </c>
      <c r="T22" s="15">
        <f>+(заг.ф.!T22+СФ!T22)/1000</f>
        <v>0</v>
      </c>
      <c r="U22" s="15">
        <f>+(заг.ф.!U22+СФ!U22)/1000</f>
        <v>402.16284000000002</v>
      </c>
      <c r="V22" s="15">
        <f>+(заг.ф.!V22+СФ!V22)/1000</f>
        <v>0</v>
      </c>
      <c r="W22" s="15">
        <f>+(заг.ф.!W22+СФ!W22)/1000</f>
        <v>156.25</v>
      </c>
    </row>
    <row r="23" spans="1:23">
      <c r="A23" s="13">
        <v>18</v>
      </c>
      <c r="B23" s="14" t="s">
        <v>18</v>
      </c>
      <c r="C23" s="15">
        <f>+(заг.ф.!C23+СФ!C23)/1000</f>
        <v>418647.03719999996</v>
      </c>
      <c r="D23" s="15">
        <f>+(заг.ф.!D23+СФ!D23)/1000</f>
        <v>404303.61742000002</v>
      </c>
      <c r="E23" s="15">
        <f>+(заг.ф.!E23+СФ!E23)/1000</f>
        <v>16810.58857</v>
      </c>
      <c r="F23" s="15">
        <f>+(заг.ф.!F23+СФ!F23)/1000</f>
        <v>777.86984999999993</v>
      </c>
      <c r="G23" s="15">
        <f>+(заг.ф.!G23+СФ!G23)/1000</f>
        <v>118753.13878000001</v>
      </c>
      <c r="H23" s="15">
        <f>+(заг.ф.!H23+СФ!H23)/1000</f>
        <v>43011.96</v>
      </c>
      <c r="I23" s="15">
        <f>+(заг.ф.!I23+СФ!I23)/1000</f>
        <v>155568.97451</v>
      </c>
      <c r="J23" s="15">
        <f>+(заг.ф.!J23+СФ!J23)/1000</f>
        <v>10725.35232</v>
      </c>
      <c r="K23" s="15">
        <f>+(заг.ф.!K23+СФ!K23)/1000</f>
        <v>16665.025559999998</v>
      </c>
      <c r="L23" s="15">
        <f>+(заг.ф.!L23+СФ!L23)/1000</f>
        <v>458.99799999999999</v>
      </c>
      <c r="M23" s="15">
        <f>+(заг.ф.!M23+СФ!M23)/1000</f>
        <v>3493.2138099999997</v>
      </c>
      <c r="N23" s="15">
        <f>+(заг.ф.!N23+СФ!N23)/1000</f>
        <v>12943.36616</v>
      </c>
      <c r="O23" s="15">
        <f>+(заг.ф.!O23+СФ!O23)/1000</f>
        <v>896.97986000000003</v>
      </c>
      <c r="P23" s="15">
        <f>+(заг.ф.!P23+СФ!P23)/1000</f>
        <v>8526.1521200000007</v>
      </c>
      <c r="Q23" s="15">
        <f>+(заг.ф.!Q23+СФ!Q23)/1000</f>
        <v>1165.4000000000001</v>
      </c>
      <c r="R23" s="15">
        <f>+(заг.ф.!R23+СФ!R23)/1000</f>
        <v>74.14</v>
      </c>
      <c r="S23" s="15">
        <f>+(заг.ф.!S23+СФ!S23)/1000</f>
        <v>78.308999999999997</v>
      </c>
      <c r="T23" s="15">
        <f>+(заг.ф.!T23+СФ!T23)/1000</f>
        <v>0</v>
      </c>
      <c r="U23" s="15">
        <f>+(заг.ф.!U23+СФ!U23)/1000</f>
        <v>12699.978650000001</v>
      </c>
      <c r="V23" s="15">
        <f>+(заг.ф.!V23+СФ!V23)/1000</f>
        <v>306.05930000000001</v>
      </c>
      <c r="W23" s="15">
        <f>+(заг.ф.!W23+СФ!W23)/1000</f>
        <v>116.07317</v>
      </c>
    </row>
    <row r="24" spans="1:23">
      <c r="A24" s="13">
        <v>19</v>
      </c>
      <c r="B24" s="14" t="s">
        <v>19</v>
      </c>
      <c r="C24" s="15">
        <f>+(заг.ф.!C24+СФ!C24)/1000</f>
        <v>460890.64911</v>
      </c>
      <c r="D24" s="15">
        <f>+(заг.ф.!D24+СФ!D24)/1000</f>
        <v>442823.33463</v>
      </c>
      <c r="E24" s="15">
        <f>+(заг.ф.!E24+СФ!E24)/1000</f>
        <v>12288.4517</v>
      </c>
      <c r="F24" s="15">
        <f>+(заг.ф.!F24+СФ!F24)/1000</f>
        <v>0</v>
      </c>
      <c r="G24" s="15">
        <f>+(заг.ф.!G24+СФ!G24)/1000</f>
        <v>98400.860349999988</v>
      </c>
      <c r="H24" s="15">
        <f>+(заг.ф.!H24+СФ!H24)/1000</f>
        <v>37982.159370000001</v>
      </c>
      <c r="I24" s="15">
        <f>+(заг.ф.!I24+СФ!I24)/1000</f>
        <v>238833.25893000001</v>
      </c>
      <c r="J24" s="15">
        <f>+(заг.ф.!J24+СФ!J24)/1000</f>
        <v>11730.12218</v>
      </c>
      <c r="K24" s="15">
        <f>+(заг.ф.!K24+СФ!K24)/1000</f>
        <v>12002.62342</v>
      </c>
      <c r="L24" s="15">
        <f>+(заг.ф.!L24+СФ!L24)/1000</f>
        <v>676.63523999999995</v>
      </c>
      <c r="M24" s="15">
        <f>+(заг.ф.!M24+СФ!M24)/1000</f>
        <v>2540.8693199999998</v>
      </c>
      <c r="N24" s="15">
        <f>+(заг.ф.!N24+СФ!N24)/1000</f>
        <v>10936.72589</v>
      </c>
      <c r="O24" s="15">
        <f>+(заг.ф.!O24+СФ!O24)/1000</f>
        <v>328.11614000000003</v>
      </c>
      <c r="P24" s="15">
        <f>+(заг.ф.!P24+СФ!P24)/1000</f>
        <v>11976.391960000001</v>
      </c>
      <c r="Q24" s="15">
        <f>+(заг.ф.!Q24+СФ!Q24)/1000</f>
        <v>2575.9205499999998</v>
      </c>
      <c r="R24" s="15">
        <f>+(заг.ф.!R24+СФ!R24)/1000</f>
        <v>195.11542</v>
      </c>
      <c r="S24" s="15">
        <f>+(заг.ф.!S24+СФ!S24)/1000</f>
        <v>1.1000000000000001</v>
      </c>
      <c r="T24" s="15">
        <f>+(заг.ф.!T24+СФ!T24)/1000</f>
        <v>0</v>
      </c>
      <c r="U24" s="15">
        <f>+(заг.ф.!U24+СФ!U24)/1000</f>
        <v>913.12923999999998</v>
      </c>
      <c r="V24" s="15">
        <f>+(заг.ф.!V24+СФ!V24)/1000</f>
        <v>6.8725500000000004</v>
      </c>
      <c r="W24" s="15">
        <f>+(заг.ф.!W24+СФ!W24)/1000</f>
        <v>152.2278</v>
      </c>
    </row>
    <row r="25" spans="1:23">
      <c r="A25" s="13">
        <v>20</v>
      </c>
      <c r="B25" s="14" t="s">
        <v>20</v>
      </c>
      <c r="C25" s="15">
        <f>+(заг.ф.!C25+СФ!C25)/1000</f>
        <v>420056.33651999995</v>
      </c>
      <c r="D25" s="15">
        <f>+(заг.ф.!D25+СФ!D25)/1000</f>
        <v>407392.90071999998</v>
      </c>
      <c r="E25" s="15">
        <f>+(заг.ф.!E25+СФ!E25)/1000</f>
        <v>19963.945319999999</v>
      </c>
      <c r="F25" s="15">
        <f>+(заг.ф.!F25+СФ!F25)/1000</f>
        <v>495.13524999999998</v>
      </c>
      <c r="G25" s="15">
        <f>+(заг.ф.!G25+СФ!G25)/1000</f>
        <v>107015.22670999999</v>
      </c>
      <c r="H25" s="15">
        <f>+(заг.ф.!H25+СФ!H25)/1000</f>
        <v>40322.731220000009</v>
      </c>
      <c r="I25" s="15">
        <f>+(заг.ф.!I25+СФ!I25)/1000</f>
        <v>185581.54139000003</v>
      </c>
      <c r="J25" s="15">
        <f>+(заг.ф.!J25+СФ!J25)/1000</f>
        <v>6875.7826699999996</v>
      </c>
      <c r="K25" s="15">
        <f>+(заг.ф.!K25+СФ!K25)/1000</f>
        <v>18731.59892</v>
      </c>
      <c r="L25" s="15">
        <f>+(заг.ф.!L25+СФ!L25)/1000</f>
        <v>652.99936000000002</v>
      </c>
      <c r="M25" s="15">
        <f>+(заг.ф.!M25+СФ!M25)/1000</f>
        <v>1834.7798700000001</v>
      </c>
      <c r="N25" s="15">
        <f>+(заг.ф.!N25+СФ!N25)/1000</f>
        <v>15858.55061</v>
      </c>
      <c r="O25" s="15">
        <f>+(заг.ф.!O25+СФ!O25)/1000</f>
        <v>491.98966999999999</v>
      </c>
      <c r="P25" s="15">
        <f>+(заг.ф.!P25+СФ!P25)/1000</f>
        <v>5251.6867200000006</v>
      </c>
      <c r="Q25" s="15">
        <f>+(заг.ф.!Q25+СФ!Q25)/1000</f>
        <v>734.7944</v>
      </c>
      <c r="R25" s="15">
        <f>+(заг.ф.!R25+СФ!R25)/1000</f>
        <v>725.18</v>
      </c>
      <c r="S25" s="15">
        <f>+(заг.ф.!S25+СФ!S25)/1000</f>
        <v>141.11802000000003</v>
      </c>
      <c r="T25" s="15">
        <f>+(заг.ф.!T25+СФ!T25)/1000</f>
        <v>0</v>
      </c>
      <c r="U25" s="15">
        <f>+(заг.ф.!U25+СФ!U25)/1000</f>
        <v>298.714</v>
      </c>
      <c r="V25" s="15">
        <f>+(заг.ф.!V25+СФ!V25)/1000</f>
        <v>914.36397999999997</v>
      </c>
      <c r="W25" s="15">
        <f>+(заг.ф.!W25+СФ!W25)/1000</f>
        <v>546.25879000000009</v>
      </c>
    </row>
    <row r="26" spans="1:23">
      <c r="A26" s="13">
        <v>21</v>
      </c>
      <c r="B26" s="14" t="s">
        <v>21</v>
      </c>
      <c r="C26" s="15">
        <f>+(заг.ф.!C26+СФ!C26)/1000</f>
        <v>297677.50780999998</v>
      </c>
      <c r="D26" s="15">
        <f>+(заг.ф.!D26+СФ!D26)/1000</f>
        <v>290182.94767000002</v>
      </c>
      <c r="E26" s="15">
        <f>+(заг.ф.!E26+СФ!E26)/1000</f>
        <v>12499.802520000001</v>
      </c>
      <c r="F26" s="15">
        <f>+(заг.ф.!F26+СФ!F26)/1000</f>
        <v>0</v>
      </c>
      <c r="G26" s="15">
        <f>+(заг.ф.!G26+СФ!G26)/1000</f>
        <v>73186.820670000001</v>
      </c>
      <c r="H26" s="15">
        <f>+(заг.ф.!H26+СФ!H26)/1000</f>
        <v>31458.689430000002</v>
      </c>
      <c r="I26" s="15">
        <f>+(заг.ф.!I26+СФ!I26)/1000</f>
        <v>136815.55279000002</v>
      </c>
      <c r="J26" s="15">
        <f>+(заг.ф.!J26+СФ!J26)/1000</f>
        <v>5808.8368399999999</v>
      </c>
      <c r="K26" s="15">
        <f>+(заг.ф.!K26+СФ!K26)/1000</f>
        <v>13673.13975</v>
      </c>
      <c r="L26" s="15">
        <f>+(заг.ф.!L26+СФ!L26)/1000</f>
        <v>154</v>
      </c>
      <c r="M26" s="15">
        <f>+(заг.ф.!M26+СФ!M26)/1000</f>
        <v>838.95299999999997</v>
      </c>
      <c r="N26" s="15">
        <f>+(заг.ф.!N26+СФ!N26)/1000</f>
        <v>8097.8867099999998</v>
      </c>
      <c r="O26" s="15">
        <f>+(заг.ф.!O26+СФ!O26)/1000</f>
        <v>129.64842999999999</v>
      </c>
      <c r="P26" s="15">
        <f>+(заг.ф.!P26+СФ!P26)/1000</f>
        <v>5979.2164199999997</v>
      </c>
      <c r="Q26" s="15">
        <f>+(заг.ф.!Q26+СФ!Q26)/1000</f>
        <v>642.077</v>
      </c>
      <c r="R26" s="15">
        <f>+(заг.ф.!R26+СФ!R26)/1000</f>
        <v>20</v>
      </c>
      <c r="S26" s="15">
        <f>+(заг.ф.!S26+СФ!S26)/1000</f>
        <v>69.5</v>
      </c>
      <c r="T26" s="15">
        <f>+(заг.ф.!T26+СФ!T26)/1000</f>
        <v>0</v>
      </c>
      <c r="U26" s="15">
        <f>+(заг.ф.!U26+СФ!U26)/1000</f>
        <v>291.41192999999998</v>
      </c>
      <c r="V26" s="15">
        <f>+(заг.ф.!V26+СФ!V26)/1000</f>
        <v>0</v>
      </c>
      <c r="W26" s="15">
        <f>+(заг.ф.!W26+СФ!W26)/1000</f>
        <v>31.446459999999998</v>
      </c>
    </row>
    <row r="27" spans="1:23">
      <c r="A27" s="13">
        <v>22</v>
      </c>
      <c r="B27" s="14" t="s">
        <v>22</v>
      </c>
      <c r="C27" s="15">
        <f>+(заг.ф.!C27+СФ!C27)/1000</f>
        <v>969690.08431999991</v>
      </c>
      <c r="D27" s="15">
        <f>+(заг.ф.!D27+СФ!D27)/1000</f>
        <v>878526.64179000002</v>
      </c>
      <c r="E27" s="15">
        <f>+(заг.ф.!E27+СФ!E27)/1000</f>
        <v>41849.19212</v>
      </c>
      <c r="F27" s="15">
        <f>+(заг.ф.!F27+СФ!F27)/1000</f>
        <v>0</v>
      </c>
      <c r="G27" s="15">
        <f>+(заг.ф.!G27+СФ!G27)/1000</f>
        <v>180640.50464</v>
      </c>
      <c r="H27" s="15">
        <f>+(заг.ф.!H27+СФ!H27)/1000</f>
        <v>74351.976639999993</v>
      </c>
      <c r="I27" s="15">
        <f>+(заг.ф.!I27+СФ!I27)/1000</f>
        <v>351209.08624999999</v>
      </c>
      <c r="J27" s="15">
        <f>+(заг.ф.!J27+СФ!J27)/1000</f>
        <v>31256.948960000002</v>
      </c>
      <c r="K27" s="15">
        <f>+(заг.ф.!K27+СФ!K27)/1000</f>
        <v>30702.483479999999</v>
      </c>
      <c r="L27" s="15">
        <f>+(заг.ф.!L27+СФ!L27)/1000</f>
        <v>339.52</v>
      </c>
      <c r="M27" s="15">
        <f>+(заг.ф.!M27+СФ!M27)/1000</f>
        <v>2566.02952</v>
      </c>
      <c r="N27" s="15">
        <f>+(заг.ф.!N27+СФ!N27)/1000</f>
        <v>75511.478010000006</v>
      </c>
      <c r="O27" s="15">
        <f>+(заг.ф.!O27+СФ!O27)/1000</f>
        <v>1619.14706</v>
      </c>
      <c r="P27" s="15">
        <f>+(заг.ф.!P27+СФ!P27)/1000</f>
        <v>79003.248019999999</v>
      </c>
      <c r="Q27" s="15">
        <f>+(заг.ф.!Q27+СФ!Q27)/1000</f>
        <v>1927.4435700000001</v>
      </c>
      <c r="R27" s="15">
        <f>+(заг.ф.!R27+СФ!R27)/1000</f>
        <v>582.99350000000004</v>
      </c>
      <c r="S27" s="15">
        <f>+(заг.ф.!S27+СФ!S27)/1000</f>
        <v>94.968800000000002</v>
      </c>
      <c r="T27" s="15">
        <f>+(заг.ф.!T27+СФ!T27)/1000</f>
        <v>0</v>
      </c>
      <c r="U27" s="15">
        <f>+(заг.ф.!U27+СФ!U27)/1000</f>
        <v>233.1626</v>
      </c>
      <c r="V27" s="15">
        <f>+(заг.ф.!V27+СФ!V27)/1000</f>
        <v>195.75128000000001</v>
      </c>
      <c r="W27" s="15">
        <f>+(заг.ф.!W27+СФ!W27)/1000</f>
        <v>1800.0949599999999</v>
      </c>
    </row>
    <row r="28" spans="1:23">
      <c r="A28" s="13">
        <v>23</v>
      </c>
      <c r="B28" s="14" t="s">
        <v>23</v>
      </c>
      <c r="C28" s="15">
        <f>+(заг.ф.!C28+СФ!C28)/1000</f>
        <v>314750.02849</v>
      </c>
      <c r="D28" s="15">
        <f>+(заг.ф.!D28+СФ!D28)/1000</f>
        <v>307300.27228999999</v>
      </c>
      <c r="E28" s="15">
        <f>+(заг.ф.!E28+СФ!E28)/1000</f>
        <v>13702.465609999999</v>
      </c>
      <c r="F28" s="15">
        <f>+(заг.ф.!F28+СФ!F28)/1000</f>
        <v>190.30448999999999</v>
      </c>
      <c r="G28" s="15">
        <f>+(заг.ф.!G28+СФ!G28)/1000</f>
        <v>98173.324950000009</v>
      </c>
      <c r="H28" s="15">
        <f>+(заг.ф.!H28+СФ!H28)/1000</f>
        <v>34795.896439999997</v>
      </c>
      <c r="I28" s="15">
        <f>+(заг.ф.!I28+СФ!I28)/1000</f>
        <v>123724.24386</v>
      </c>
      <c r="J28" s="15">
        <f>+(заг.ф.!J28+СФ!J28)/1000</f>
        <v>7306.5663100000002</v>
      </c>
      <c r="K28" s="15">
        <f>+(заг.ф.!K28+СФ!K28)/1000</f>
        <v>11233.513299999999</v>
      </c>
      <c r="L28" s="15">
        <f>+(заг.ф.!L28+СФ!L28)/1000</f>
        <v>613.06200000000001</v>
      </c>
      <c r="M28" s="15">
        <f>+(заг.ф.!M28+СФ!M28)/1000</f>
        <v>1056.15572</v>
      </c>
      <c r="N28" s="15">
        <f>+(заг.ф.!N28+СФ!N28)/1000</f>
        <v>5732.3731799999996</v>
      </c>
      <c r="O28" s="15">
        <f>+(заг.ф.!O28+СФ!O28)/1000</f>
        <v>100.16466</v>
      </c>
      <c r="P28" s="15">
        <f>+(заг.ф.!P28+СФ!P28)/1000</f>
        <v>6026.8395600000003</v>
      </c>
      <c r="Q28" s="15">
        <f>+(заг.ф.!Q28+СФ!Q28)/1000</f>
        <v>2236.9782999999998</v>
      </c>
      <c r="R28" s="15">
        <f>+(заг.ф.!R28+СФ!R28)/1000</f>
        <v>256.74977000000001</v>
      </c>
      <c r="S28" s="15">
        <f>+(заг.ф.!S28+СФ!S28)/1000</f>
        <v>106.5291</v>
      </c>
      <c r="T28" s="15">
        <f>+(заг.ф.!T28+СФ!T28)/1000</f>
        <v>0</v>
      </c>
      <c r="U28" s="15">
        <f>+(заг.ф.!U28+СФ!U28)/1000</f>
        <v>1356.71812</v>
      </c>
      <c r="V28" s="15">
        <f>+(заг.ф.!V28+СФ!V28)/1000</f>
        <v>17.887990000000002</v>
      </c>
      <c r="W28" s="15">
        <f>+(заг.ф.!W28+СФ!W28)/1000</f>
        <v>503.68495999999999</v>
      </c>
    </row>
    <row r="29" spans="1:23">
      <c r="A29" s="13">
        <v>24</v>
      </c>
      <c r="B29" s="14" t="s">
        <v>24</v>
      </c>
      <c r="C29" s="15">
        <f>+(заг.ф.!C29+СФ!C29)/1000</f>
        <v>425007.71662000002</v>
      </c>
      <c r="D29" s="15">
        <f>+(заг.ф.!D29+СФ!D29)/1000</f>
        <v>420109.63235000003</v>
      </c>
      <c r="E29" s="15">
        <f>+(заг.ф.!E29+СФ!E29)/1000</f>
        <v>9979.3068800000001</v>
      </c>
      <c r="F29" s="15">
        <f>+(заг.ф.!F29+СФ!F29)/1000</f>
        <v>0</v>
      </c>
      <c r="G29" s="15">
        <f>+(заг.ф.!G29+СФ!G29)/1000</f>
        <v>66461.666299999997</v>
      </c>
      <c r="H29" s="15">
        <f>+(заг.ф.!H29+СФ!H29)/1000</f>
        <v>74543.358359999998</v>
      </c>
      <c r="I29" s="15">
        <f>+(заг.ф.!I29+СФ!I29)/1000</f>
        <v>239345.97393000001</v>
      </c>
      <c r="J29" s="15">
        <f>+(заг.ф.!J29+СФ!J29)/1000</f>
        <v>511.49653000000001</v>
      </c>
      <c r="K29" s="15">
        <f>+(заг.ф.!K29+СФ!K29)/1000</f>
        <v>11014.21516</v>
      </c>
      <c r="L29" s="15">
        <f>+(заг.ф.!L29+СФ!L29)/1000</f>
        <v>206.93</v>
      </c>
      <c r="M29" s="15">
        <f>+(заг.ф.!M29+СФ!M29)/1000</f>
        <v>1190.4088100000001</v>
      </c>
      <c r="N29" s="15">
        <f>+(заг.ф.!N29+СФ!N29)/1000</f>
        <v>12062.609420000001</v>
      </c>
      <c r="O29" s="15">
        <f>+(заг.ф.!O29+СФ!O29)/1000</f>
        <v>147.57192000000001</v>
      </c>
      <c r="P29" s="15">
        <f>+(заг.ф.!P29+СФ!P29)/1000</f>
        <v>2548.21443</v>
      </c>
      <c r="Q29" s="15">
        <f>+(заг.ф.!Q29+СФ!Q29)/1000</f>
        <v>417.43945999999994</v>
      </c>
      <c r="R29" s="15">
        <f>+(заг.ф.!R29+СФ!R29)/1000</f>
        <v>9.6691000000000003</v>
      </c>
      <c r="S29" s="15">
        <f>+(заг.ф.!S29+СФ!S29)/1000</f>
        <v>818.97406000000001</v>
      </c>
      <c r="T29" s="15">
        <f>+(заг.ф.!T29+СФ!T29)/1000</f>
        <v>0</v>
      </c>
      <c r="U29" s="15">
        <f>+(заг.ф.!U29+СФ!U29)/1000</f>
        <v>620.33679000000006</v>
      </c>
      <c r="V29" s="15">
        <f>+(заг.ф.!V29+СФ!V29)/1000</f>
        <v>0</v>
      </c>
      <c r="W29" s="15">
        <f>+(заг.ф.!W29+СФ!W29)/1000</f>
        <v>219.22720000000001</v>
      </c>
    </row>
    <row r="30" spans="1:23">
      <c r="A30" s="13">
        <v>25</v>
      </c>
      <c r="B30" s="14" t="s">
        <v>25</v>
      </c>
      <c r="C30" s="15">
        <f>+(заг.ф.!C30+СФ!C30)/1000</f>
        <v>380307.59489999997</v>
      </c>
      <c r="D30" s="15">
        <f>+(заг.ф.!D30+СФ!D30)/1000</f>
        <v>371258.00189999997</v>
      </c>
      <c r="E30" s="15">
        <f>+(заг.ф.!E30+СФ!E30)/1000</f>
        <v>19147.203309999997</v>
      </c>
      <c r="F30" s="15">
        <f>+(заг.ф.!F30+СФ!F30)/1000</f>
        <v>0</v>
      </c>
      <c r="G30" s="15">
        <f>+(заг.ф.!G30+СФ!G30)/1000</f>
        <v>114812.95945000001</v>
      </c>
      <c r="H30" s="15">
        <f>+(заг.ф.!H30+СФ!H30)/1000</f>
        <v>38780.159900000006</v>
      </c>
      <c r="I30" s="15">
        <f>+(заг.ф.!I30+СФ!I30)/1000</f>
        <v>152449.92446000001</v>
      </c>
      <c r="J30" s="15">
        <f>+(заг.ф.!J30+СФ!J30)/1000</f>
        <v>7851.48495</v>
      </c>
      <c r="K30" s="15">
        <f>+(заг.ф.!K30+СФ!K30)/1000</f>
        <v>16052.638280000001</v>
      </c>
      <c r="L30" s="15">
        <f>+(заг.ф.!L30+СФ!L30)/1000</f>
        <v>344.46499999999997</v>
      </c>
      <c r="M30" s="15">
        <f>+(заг.ф.!M30+СФ!M30)/1000</f>
        <v>1343.6483400000002</v>
      </c>
      <c r="N30" s="15">
        <f>+(заг.ф.!N30+СФ!N30)/1000</f>
        <v>15210.212710000002</v>
      </c>
      <c r="O30" s="15">
        <f>+(заг.ф.!O30+СФ!O30)/1000</f>
        <v>538.01278000000002</v>
      </c>
      <c r="P30" s="15">
        <f>+(заг.ф.!P30+СФ!P30)/1000</f>
        <v>3304.6020800000001</v>
      </c>
      <c r="Q30" s="15">
        <f>+(заг.ф.!Q30+СФ!Q30)/1000</f>
        <v>304.75</v>
      </c>
      <c r="R30" s="15">
        <f>+(заг.ф.!R30+СФ!R30)/1000</f>
        <v>0</v>
      </c>
      <c r="S30" s="15">
        <f>+(заг.ф.!S30+СФ!S30)/1000</f>
        <v>253.20887999999999</v>
      </c>
      <c r="T30" s="15">
        <f>+(заг.ф.!T30+СФ!T30)/1000</f>
        <v>0</v>
      </c>
      <c r="U30" s="15">
        <f>+(заг.ф.!U30+СФ!U30)/1000</f>
        <v>63.216989999999996</v>
      </c>
      <c r="V30" s="15">
        <f>+(заг.ф.!V30+СФ!V30)/1000</f>
        <v>50.427370000000003</v>
      </c>
      <c r="W30" s="15">
        <f>+(заг.ф.!W30+СФ!W30)/1000</f>
        <v>188.84440000000001</v>
      </c>
    </row>
    <row r="31" spans="1:23">
      <c r="A31" s="13">
        <v>26</v>
      </c>
      <c r="B31" s="14" t="s">
        <v>26</v>
      </c>
      <c r="C31" s="15">
        <f>+(заг.ф.!C31+СФ!C31)/1000</f>
        <v>590098.41081999999</v>
      </c>
      <c r="D31" s="15">
        <f>+(заг.ф.!D31+СФ!D31)/1000</f>
        <v>569311.40421000007</v>
      </c>
      <c r="E31" s="15">
        <f>+(заг.ф.!E31+СФ!E31)/1000</f>
        <v>16828.833569999999</v>
      </c>
      <c r="F31" s="15">
        <f>+(заг.ф.!F31+СФ!F31)/1000</f>
        <v>667.04147</v>
      </c>
      <c r="G31" s="15">
        <f>+(заг.ф.!G31+СФ!G31)/1000</f>
        <v>170943.70381000001</v>
      </c>
      <c r="H31" s="15">
        <f>+(заг.ф.!H31+СФ!H31)/1000</f>
        <v>63482.592050000007</v>
      </c>
      <c r="I31" s="15">
        <f>+(заг.ф.!I31+СФ!I31)/1000</f>
        <v>241261.96543000001</v>
      </c>
      <c r="J31" s="15">
        <f>+(заг.ф.!J31+СФ!J31)/1000</f>
        <v>8110.4088699999993</v>
      </c>
      <c r="K31" s="15">
        <f>+(заг.ф.!K31+СФ!K31)/1000</f>
        <v>24771.086600000002</v>
      </c>
      <c r="L31" s="15">
        <f>+(заг.ф.!L31+СФ!L31)/1000</f>
        <v>847</v>
      </c>
      <c r="M31" s="15">
        <f>+(заг.ф.!M31+СФ!M31)/1000</f>
        <v>3364.2124699999999</v>
      </c>
      <c r="N31" s="15">
        <f>+(заг.ф.!N31+СФ!N31)/1000</f>
        <v>12800.14754</v>
      </c>
      <c r="O31" s="15">
        <f>+(заг.ф.!O31+СФ!O31)/1000</f>
        <v>794.00583999999992</v>
      </c>
      <c r="P31" s="15">
        <f>+(заг.ф.!P31+СФ!P31)/1000</f>
        <v>19578.83063</v>
      </c>
      <c r="Q31" s="15">
        <f>+(заг.ф.!Q31+СФ!Q31)/1000</f>
        <v>1470.1926000000001</v>
      </c>
      <c r="R31" s="15">
        <f>+(заг.ф.!R31+СФ!R31)/1000</f>
        <v>749.06439999999998</v>
      </c>
      <c r="S31" s="15">
        <f>+(заг.ф.!S31+СФ!S31)/1000</f>
        <v>9.0159000000000002</v>
      </c>
      <c r="T31" s="15">
        <f>+(заг.ф.!T31+СФ!T31)/1000</f>
        <v>0</v>
      </c>
      <c r="U31" s="15">
        <f>+(заг.ф.!U31+СФ!U31)/1000</f>
        <v>2238.32762</v>
      </c>
      <c r="V31" s="15">
        <f>+(заг.ф.!V31+СФ!V31)/1000</f>
        <v>19.098590000000002</v>
      </c>
      <c r="W31" s="15">
        <f>+(заг.ф.!W31+СФ!W31)/1000</f>
        <v>818.52332000000001</v>
      </c>
    </row>
    <row r="32" spans="1:23">
      <c r="A32" s="13">
        <v>27</v>
      </c>
      <c r="B32" s="14" t="s">
        <v>33</v>
      </c>
      <c r="C32" s="15">
        <f>+(заг.ф.!C32+СФ!C32)/1000</f>
        <v>528799.85355</v>
      </c>
      <c r="D32" s="15">
        <f>+(заг.ф.!D32+СФ!D32)/1000</f>
        <v>523701.65928999998</v>
      </c>
      <c r="E32" s="15">
        <f>+(заг.ф.!E32+СФ!E32)/1000</f>
        <v>18760.724160000002</v>
      </c>
      <c r="F32" s="15">
        <f>+(заг.ф.!F32+СФ!F32)/1000</f>
        <v>314.12655000000001</v>
      </c>
      <c r="G32" s="15">
        <f>+(заг.ф.!G32+СФ!G32)/1000</f>
        <v>147945.09511000002</v>
      </c>
      <c r="H32" s="15">
        <f>+(заг.ф.!H32+СФ!H32)/1000</f>
        <v>59951.344689999998</v>
      </c>
      <c r="I32" s="15">
        <f>+(заг.ф.!I32+СФ!I32)/1000</f>
        <v>241534.27318000002</v>
      </c>
      <c r="J32" s="15">
        <f>+(заг.ф.!J32+СФ!J32)/1000</f>
        <v>9192.8020899999992</v>
      </c>
      <c r="K32" s="15">
        <f>+(заг.ф.!K32+СФ!K32)/1000</f>
        <v>20116.56509</v>
      </c>
      <c r="L32" s="15">
        <f>+(заг.ф.!L32+СФ!L32)/1000</f>
        <v>283.60000000000002</v>
      </c>
      <c r="M32" s="15">
        <f>+(заг.ф.!M32+СФ!M32)/1000</f>
        <v>2041.1747399999999</v>
      </c>
      <c r="N32" s="15">
        <f>+(заг.ф.!N32+СФ!N32)/1000</f>
        <v>11817.608880000002</v>
      </c>
      <c r="O32" s="15">
        <f>+(заг.ф.!O32+СФ!O32)/1000</f>
        <v>419.75731000000007</v>
      </c>
      <c r="P32" s="15">
        <f>+(заг.ф.!P32+СФ!P32)/1000</f>
        <v>5136.5678099999996</v>
      </c>
      <c r="Q32" s="15">
        <f>+(заг.ф.!Q32+СФ!Q32)/1000</f>
        <v>240.398</v>
      </c>
      <c r="R32" s="15">
        <f>+(заг.ф.!R32+СФ!R32)/1000</f>
        <v>107.62992</v>
      </c>
      <c r="S32" s="15">
        <f>+(заг.ф.!S32+СФ!S32)/1000</f>
        <v>200</v>
      </c>
      <c r="T32" s="15">
        <f>+(заг.ф.!T32+СФ!T32)/1000</f>
        <v>0</v>
      </c>
      <c r="U32" s="15">
        <f>+(заг.ф.!U32+СФ!U32)/1000</f>
        <v>2544.2481499999999</v>
      </c>
      <c r="V32" s="15">
        <f>+(заг.ф.!V32+СФ!V32)/1000</f>
        <v>105.69765</v>
      </c>
      <c r="W32" s="15">
        <f>+(заг.ф.!W32+СФ!W32)/1000</f>
        <v>1742.3267800000001</v>
      </c>
    </row>
    <row r="33" spans="1:23">
      <c r="A33" s="13">
        <v>28</v>
      </c>
      <c r="B33" s="14" t="s">
        <v>27</v>
      </c>
      <c r="C33" s="15">
        <f>+(заг.ф.!C33+СФ!C33)/1000</f>
        <v>429073.85434000002</v>
      </c>
      <c r="D33" s="15">
        <f>+(заг.ф.!D33+СФ!D33)/1000</f>
        <v>412454.75562000001</v>
      </c>
      <c r="E33" s="15">
        <f>+(заг.ф.!E33+СФ!E33)/1000</f>
        <v>17349.68836</v>
      </c>
      <c r="F33" s="15">
        <f>+(заг.ф.!F33+СФ!F33)/1000</f>
        <v>546.41190000000006</v>
      </c>
      <c r="G33" s="15">
        <f>+(заг.ф.!G33+СФ!G33)/1000</f>
        <v>119075.93315</v>
      </c>
      <c r="H33" s="15">
        <f>+(заг.ф.!H33+СФ!H33)/1000</f>
        <v>56773.482939999994</v>
      </c>
      <c r="I33" s="15">
        <f>+(заг.ф.!I33+СФ!I33)/1000</f>
        <v>155342.43198000002</v>
      </c>
      <c r="J33" s="15">
        <f>+(заг.ф.!J33+СФ!J33)/1000</f>
        <v>4610.4544299999998</v>
      </c>
      <c r="K33" s="15">
        <f>+(заг.ф.!K33+СФ!K33)/1000</f>
        <v>24452.631590000001</v>
      </c>
      <c r="L33" s="15">
        <f>+(заг.ф.!L33+СФ!L33)/1000</f>
        <v>640</v>
      </c>
      <c r="M33" s="15">
        <f>+(заг.ф.!M33+СФ!M33)/1000</f>
        <v>1874.3717099999999</v>
      </c>
      <c r="N33" s="15">
        <f>+(заг.ф.!N33+СФ!N33)/1000</f>
        <v>11896.112439999999</v>
      </c>
      <c r="O33" s="15">
        <f>+(заг.ф.!O33+СФ!O33)/1000</f>
        <v>627.57906000000003</v>
      </c>
      <c r="P33" s="15">
        <f>+(заг.ф.!P33+СФ!P33)/1000</f>
        <v>15986.335129999999</v>
      </c>
      <c r="Q33" s="15">
        <f>+(заг.ф.!Q33+СФ!Q33)/1000</f>
        <v>188.54499999999999</v>
      </c>
      <c r="R33" s="15">
        <f>+(заг.ф.!R33+СФ!R33)/1000</f>
        <v>0</v>
      </c>
      <c r="S33" s="15">
        <f>+(заг.ф.!S33+СФ!S33)/1000</f>
        <v>75.499499999999998</v>
      </c>
      <c r="T33" s="15">
        <f>+(заг.ф.!T33+СФ!T33)/1000</f>
        <v>0</v>
      </c>
      <c r="U33" s="15">
        <f>+(заг.ф.!U33+СФ!U33)/1000</f>
        <v>195.46454999999997</v>
      </c>
      <c r="V33" s="15">
        <f>+(заг.ф.!V33+СФ!V33)/1000</f>
        <v>0</v>
      </c>
      <c r="W33" s="15">
        <f>+(заг.ф.!W33+СФ!W33)/1000</f>
        <v>408.61915000000005</v>
      </c>
    </row>
    <row r="34" spans="1:23">
      <c r="A34" s="13">
        <v>29</v>
      </c>
      <c r="B34" s="14" t="s">
        <v>28</v>
      </c>
      <c r="C34" s="15">
        <f>+(заг.ф.!C34+СФ!C34)/1000</f>
        <v>405514.69309999997</v>
      </c>
      <c r="D34" s="15">
        <f>+(заг.ф.!D34+СФ!D34)/1000</f>
        <v>397805.96194999997</v>
      </c>
      <c r="E34" s="15">
        <f>+(заг.ф.!E34+СФ!E34)/1000</f>
        <v>14354.247240000001</v>
      </c>
      <c r="F34" s="15">
        <f>+(заг.ф.!F34+СФ!F34)/1000</f>
        <v>505.92700000000002</v>
      </c>
      <c r="G34" s="15">
        <f>+(заг.ф.!G34+СФ!G34)/1000</f>
        <v>110600.61139000001</v>
      </c>
      <c r="H34" s="15">
        <f>+(заг.ф.!H34+СФ!H34)/1000</f>
        <v>44696.934789999999</v>
      </c>
      <c r="I34" s="15">
        <f>+(заг.ф.!I34+СФ!I34)/1000</f>
        <v>194408.34064000001</v>
      </c>
      <c r="J34" s="15">
        <f>+(заг.ф.!J34+СФ!J34)/1000</f>
        <v>2668.01134</v>
      </c>
      <c r="K34" s="15">
        <f>+(заг.ф.!K34+СФ!K34)/1000</f>
        <v>14990.091060000001</v>
      </c>
      <c r="L34" s="15">
        <f>+(заг.ф.!L34+СФ!L34)/1000</f>
        <v>514</v>
      </c>
      <c r="M34" s="15">
        <f>+(заг.ф.!M34+СФ!M34)/1000</f>
        <v>1459.07492</v>
      </c>
      <c r="N34" s="15">
        <f>+(заг.ф.!N34+СФ!N34)/1000</f>
        <v>7548.9041399999996</v>
      </c>
      <c r="O34" s="15">
        <f>+(заг.ф.!O34+СФ!O34)/1000</f>
        <v>513.97848999999997</v>
      </c>
      <c r="P34" s="15">
        <f>+(заг.ф.!P34+СФ!P34)/1000</f>
        <v>2933.1014499999997</v>
      </c>
      <c r="Q34" s="15">
        <f>+(заг.ф.!Q34+СФ!Q34)/1000</f>
        <v>25.727439999999998</v>
      </c>
      <c r="R34" s="15">
        <f>+(заг.ф.!R34+СФ!R34)/1000</f>
        <v>0</v>
      </c>
      <c r="S34" s="15">
        <f>+(заг.ф.!S34+СФ!S34)/1000</f>
        <v>175.8</v>
      </c>
      <c r="T34" s="15">
        <f>+(заг.ф.!T34+СФ!T34)/1000</f>
        <v>0</v>
      </c>
      <c r="U34" s="15">
        <f>+(заг.ф.!U34+СФ!U34)/1000</f>
        <v>2099.4379399999998</v>
      </c>
      <c r="V34" s="15">
        <f>+(заг.ф.!V34+СФ!V34)/1000</f>
        <v>3.9705400000000002</v>
      </c>
      <c r="W34" s="15">
        <f>+(заг.ф.!W34+СФ!W34)/1000</f>
        <v>295.64057000000003</v>
      </c>
    </row>
    <row r="35" spans="1:23">
      <c r="A35" s="13">
        <v>30</v>
      </c>
      <c r="B35" s="14" t="s">
        <v>29</v>
      </c>
      <c r="C35" s="15">
        <f>+(заг.ф.!C35+СФ!C35)/1000</f>
        <v>1050604.2461399999</v>
      </c>
      <c r="D35" s="15">
        <f>+(заг.ф.!D35+СФ!D35)/1000</f>
        <v>996945.98439</v>
      </c>
      <c r="E35" s="15">
        <f>+(заг.ф.!E35+СФ!E35)/1000</f>
        <v>30479.490249999999</v>
      </c>
      <c r="F35" s="15">
        <f>+(заг.ф.!F35+СФ!F35)/1000</f>
        <v>0</v>
      </c>
      <c r="G35" s="15">
        <f>+(заг.ф.!G35+СФ!G35)/1000</f>
        <v>249598.40332999997</v>
      </c>
      <c r="H35" s="15">
        <f>+(заг.ф.!H35+СФ!H35)/1000</f>
        <v>103340.2114</v>
      </c>
      <c r="I35" s="15">
        <f>+(заг.ф.!I35+СФ!I35)/1000</f>
        <v>484505.63769999996</v>
      </c>
      <c r="J35" s="15">
        <f>+(заг.ф.!J35+СФ!J35)/1000</f>
        <v>25620.842920000003</v>
      </c>
      <c r="K35" s="15">
        <f>+(заг.ф.!K35+СФ!K35)/1000</f>
        <v>28932.050899999998</v>
      </c>
      <c r="L35" s="15">
        <f>+(заг.ф.!L35+СФ!L35)/1000</f>
        <v>871.55325000000005</v>
      </c>
      <c r="M35" s="15">
        <f>+(заг.ф.!M35+СФ!M35)/1000</f>
        <v>8059.4850199999992</v>
      </c>
      <c r="N35" s="15">
        <f>+(заг.ф.!N35+СФ!N35)/1000</f>
        <v>30682.500620000003</v>
      </c>
      <c r="O35" s="15">
        <f>+(заг.ф.!O35+СФ!O35)/1000</f>
        <v>1600.13653</v>
      </c>
      <c r="P35" s="15">
        <f>+(заг.ф.!P35+СФ!P35)/1000</f>
        <v>22065.063959999999</v>
      </c>
      <c r="Q35" s="15">
        <f>+(заг.ф.!Q35+СФ!Q35)/1000</f>
        <v>4000.4951299999998</v>
      </c>
      <c r="R35" s="15">
        <f>+(заг.ф.!R35+СФ!R35)/1000</f>
        <v>215.96562</v>
      </c>
      <c r="S35" s="15">
        <f>+(заг.ф.!S35+СФ!S35)/1000</f>
        <v>333.15800000000002</v>
      </c>
      <c r="T35" s="15">
        <f>+(заг.ф.!T35+СФ!T35)/1000</f>
        <v>0</v>
      </c>
      <c r="U35" s="15">
        <f>+(заг.ф.!U35+СФ!U35)/1000</f>
        <v>277.81331</v>
      </c>
      <c r="V35" s="15">
        <f>+(заг.ф.!V35+СФ!V35)/1000</f>
        <v>0</v>
      </c>
      <c r="W35" s="15">
        <f>+(заг.ф.!W35+СФ!W35)/1000</f>
        <v>247.12409</v>
      </c>
    </row>
    <row r="36" spans="1:23">
      <c r="A36" s="13">
        <v>31</v>
      </c>
      <c r="B36" s="20" t="s">
        <v>61</v>
      </c>
      <c r="C36" s="15">
        <f>+(заг.ф.!C36+СФ!C36)/1000</f>
        <v>25132.857</v>
      </c>
      <c r="D36" s="15">
        <f>+(заг.ф.!D36+СФ!D36)/1000</f>
        <v>21283.427500000002</v>
      </c>
      <c r="E36" s="15">
        <f>+(заг.ф.!E36+СФ!E36)/1000</f>
        <v>1762.47784</v>
      </c>
      <c r="F36" s="15">
        <f>+(заг.ф.!F36+СФ!F36)/1000</f>
        <v>40.54325</v>
      </c>
      <c r="G36" s="15">
        <f>+(заг.ф.!G36+СФ!G36)/1000</f>
        <v>7390.1176999999998</v>
      </c>
      <c r="H36" s="15">
        <f>+(заг.ф.!H36+СФ!H36)/1000</f>
        <v>1232.2596899999999</v>
      </c>
      <c r="I36" s="15">
        <f>+(заг.ф.!I36+СФ!I36)/1000</f>
        <v>93.878</v>
      </c>
      <c r="J36" s="15">
        <f>+(заг.ф.!J36+СФ!J36)/1000</f>
        <v>1811.7978400000002</v>
      </c>
      <c r="K36" s="15">
        <f>+(заг.ф.!K36+СФ!K36)/1000</f>
        <v>682.94227000000001</v>
      </c>
      <c r="L36" s="15">
        <f>+(заг.ф.!L36+СФ!L36)/1000</f>
        <v>0</v>
      </c>
      <c r="M36" s="15">
        <f>+(заг.ф.!M36+СФ!M36)/1000</f>
        <v>18</v>
      </c>
      <c r="N36" s="15">
        <f>+(заг.ф.!N36+СФ!N36)/1000</f>
        <v>4371.8908000000001</v>
      </c>
      <c r="O36" s="15">
        <f>+(заг.ф.!O36+СФ!O36)/1000</f>
        <v>25</v>
      </c>
      <c r="P36" s="15">
        <f>+(заг.ф.!P36+СФ!P36)/1000</f>
        <v>2172.6111099999998</v>
      </c>
      <c r="Q36" s="15">
        <f>+(заг.ф.!Q36+СФ!Q36)/1000</f>
        <v>0</v>
      </c>
      <c r="R36" s="15">
        <f>+(заг.ф.!R36+СФ!R36)/1000</f>
        <v>10</v>
      </c>
      <c r="S36" s="15">
        <f>+(заг.ф.!S36+СФ!S36)/1000</f>
        <v>0</v>
      </c>
      <c r="T36" s="15">
        <f>+(заг.ф.!T36+СФ!T36)/1000</f>
        <v>0</v>
      </c>
      <c r="U36" s="15">
        <f>+(заг.ф.!U36+СФ!U36)/1000</f>
        <v>1422.059</v>
      </c>
      <c r="V36" s="15">
        <f>+(заг.ф.!V36+СФ!V36)/1000</f>
        <v>0</v>
      </c>
      <c r="W36" s="15">
        <f>+(заг.ф.!W36+СФ!W36)/1000</f>
        <v>199.85</v>
      </c>
    </row>
    <row r="37" spans="1:23">
      <c r="A37" s="13">
        <v>32</v>
      </c>
      <c r="B37" s="20" t="s">
        <v>62</v>
      </c>
      <c r="C37" s="15">
        <f>+(заг.ф.!C37+СФ!C37)/1000</f>
        <v>21789.456999999999</v>
      </c>
      <c r="D37" s="15">
        <f>+(заг.ф.!D37+СФ!D37)/1000</f>
        <v>19281.110710000001</v>
      </c>
      <c r="E37" s="15">
        <f>+(заг.ф.!E37+СФ!E37)/1000</f>
        <v>1777.6865399999997</v>
      </c>
      <c r="F37" s="15">
        <f>+(заг.ф.!F37+СФ!F37)/1000</f>
        <v>0</v>
      </c>
      <c r="G37" s="15">
        <f>+(заг.ф.!G37+СФ!G37)/1000</f>
        <v>8239.9981200000002</v>
      </c>
      <c r="H37" s="15">
        <f>+(заг.ф.!H37+СФ!H37)/1000</f>
        <v>1892.35445</v>
      </c>
      <c r="I37" s="15">
        <f>+(заг.ф.!I37+СФ!I37)/1000</f>
        <v>268.93666999999999</v>
      </c>
      <c r="J37" s="15">
        <f>+(заг.ф.!J37+СФ!J37)/1000</f>
        <v>55.721330000000002</v>
      </c>
      <c r="K37" s="15">
        <f>+(заг.ф.!K37+СФ!K37)/1000</f>
        <v>463.92359999999996</v>
      </c>
      <c r="L37" s="15">
        <f>+(заг.ф.!L37+СФ!L37)/1000</f>
        <v>0</v>
      </c>
      <c r="M37" s="15">
        <f>+(заг.ф.!M37+СФ!M37)/1000</f>
        <v>83.84</v>
      </c>
      <c r="N37" s="15">
        <f>+(заг.ф.!N37+СФ!N37)/1000</f>
        <v>5713.90697</v>
      </c>
      <c r="O37" s="15">
        <f>+(заг.ф.!O37+СФ!O37)/1000</f>
        <v>232.01018999999999</v>
      </c>
      <c r="P37" s="15">
        <f>+(заг.ф.!P37+СФ!P37)/1000</f>
        <v>532.59626000000003</v>
      </c>
      <c r="Q37" s="15">
        <f>+(заг.ф.!Q37+СФ!Q37)/1000</f>
        <v>0</v>
      </c>
      <c r="R37" s="15">
        <f>+(заг.ф.!R37+СФ!R37)/1000</f>
        <v>0</v>
      </c>
      <c r="S37" s="15">
        <f>+(заг.ф.!S37+СФ!S37)/1000</f>
        <v>0</v>
      </c>
      <c r="T37" s="15">
        <f>+(заг.ф.!T37+СФ!T37)/1000</f>
        <v>0</v>
      </c>
      <c r="U37" s="15">
        <f>+(заг.ф.!U37+СФ!U37)/1000</f>
        <v>0</v>
      </c>
      <c r="V37" s="15">
        <f>+(заг.ф.!V37+СФ!V37)/1000</f>
        <v>20.136580000000002</v>
      </c>
      <c r="W37" s="15">
        <f>+(заг.ф.!W37+СФ!W37)/1000</f>
        <v>0</v>
      </c>
    </row>
    <row r="38" spans="1:23">
      <c r="A38" s="13">
        <v>33</v>
      </c>
      <c r="B38" s="20" t="s">
        <v>63</v>
      </c>
      <c r="C38" s="15">
        <f>+(заг.ф.!C38+СФ!C38)/1000</f>
        <v>12351.723</v>
      </c>
      <c r="D38" s="15">
        <f>+(заг.ф.!D38+СФ!D38)/1000</f>
        <v>11617.929480000001</v>
      </c>
      <c r="E38" s="15">
        <f>+(заг.ф.!E38+СФ!E38)/1000</f>
        <v>916.01803000000007</v>
      </c>
      <c r="F38" s="15">
        <f>+(заг.ф.!F38+СФ!F38)/1000</f>
        <v>0</v>
      </c>
      <c r="G38" s="15">
        <f>+(заг.ф.!G38+СФ!G38)/1000</f>
        <v>4764.4912299999996</v>
      </c>
      <c r="H38" s="15">
        <f>+(заг.ф.!H38+СФ!H38)/1000</f>
        <v>587.99825999999996</v>
      </c>
      <c r="I38" s="15">
        <f>+(заг.ф.!I38+СФ!I38)/1000</f>
        <v>10.666399999999999</v>
      </c>
      <c r="J38" s="15">
        <f>+(заг.ф.!J38+СФ!J38)/1000</f>
        <v>0</v>
      </c>
      <c r="K38" s="15">
        <f>+(заг.ф.!K38+СФ!K38)/1000</f>
        <v>398.87610999999998</v>
      </c>
      <c r="L38" s="15">
        <f>+(заг.ф.!L38+СФ!L38)/1000</f>
        <v>0</v>
      </c>
      <c r="M38" s="15">
        <f>+(заг.ф.!M38+СФ!M38)/1000</f>
        <v>9</v>
      </c>
      <c r="N38" s="15">
        <f>+(заг.ф.!N38+СФ!N38)/1000</f>
        <v>3188.06513</v>
      </c>
      <c r="O38" s="15">
        <f>+(заг.ф.!O38+СФ!O38)/1000</f>
        <v>0</v>
      </c>
      <c r="P38" s="15">
        <f>+(заг.ф.!P38+СФ!P38)/1000</f>
        <v>199.95952</v>
      </c>
      <c r="Q38" s="15">
        <f>+(заг.ф.!Q38+СФ!Q38)/1000</f>
        <v>0</v>
      </c>
      <c r="R38" s="15">
        <f>+(заг.ф.!R38+СФ!R38)/1000</f>
        <v>0</v>
      </c>
      <c r="S38" s="15">
        <f>+(заг.ф.!S38+СФ!S38)/1000</f>
        <v>77.264399999999995</v>
      </c>
      <c r="T38" s="15">
        <f>+(заг.ф.!T38+СФ!T38)/1000</f>
        <v>0</v>
      </c>
      <c r="U38" s="15">
        <f>+(заг.ф.!U38+СФ!U38)/1000</f>
        <v>1465.5903999999998</v>
      </c>
      <c r="V38" s="15">
        <f>+(заг.ф.!V38+СФ!V38)/1000</f>
        <v>0</v>
      </c>
      <c r="W38" s="15">
        <f>+(заг.ф.!W38+СФ!W38)/1000</f>
        <v>0</v>
      </c>
    </row>
    <row r="39" spans="1:23">
      <c r="A39" s="13">
        <v>34</v>
      </c>
      <c r="B39" s="20" t="s">
        <v>64</v>
      </c>
      <c r="C39" s="15">
        <f>+(заг.ф.!C39+СФ!C39)/1000</f>
        <v>18094.509999999998</v>
      </c>
      <c r="D39" s="15">
        <f>+(заг.ф.!D39+СФ!D39)/1000</f>
        <v>16631.02247</v>
      </c>
      <c r="E39" s="15">
        <f>+(заг.ф.!E39+СФ!E39)/1000</f>
        <v>1230.8213400000002</v>
      </c>
      <c r="F39" s="15">
        <f>+(заг.ф.!F39+СФ!F39)/1000</f>
        <v>0</v>
      </c>
      <c r="G39" s="15">
        <f>+(заг.ф.!G39+СФ!G39)/1000</f>
        <v>8997.1109099999994</v>
      </c>
      <c r="H39" s="15">
        <f>+(заг.ф.!H39+СФ!H39)/1000</f>
        <v>1609.5807600000001</v>
      </c>
      <c r="I39" s="15">
        <f>+(заг.ф.!I39+СФ!I39)/1000</f>
        <v>2</v>
      </c>
      <c r="J39" s="15">
        <f>+(заг.ф.!J39+СФ!J39)/1000</f>
        <v>0</v>
      </c>
      <c r="K39" s="15">
        <f>+(заг.ф.!K39+СФ!K39)/1000</f>
        <v>536.98818000000006</v>
      </c>
      <c r="L39" s="15">
        <f>+(заг.ф.!L39+СФ!L39)/1000</f>
        <v>0</v>
      </c>
      <c r="M39" s="15">
        <f>+(заг.ф.!M39+СФ!M39)/1000</f>
        <v>24</v>
      </c>
      <c r="N39" s="15">
        <f>+(заг.ф.!N39+СФ!N39)/1000</f>
        <v>4181.98189</v>
      </c>
      <c r="O39" s="15">
        <f>+(заг.ф.!O39+СФ!O39)/1000</f>
        <v>48.539389999999997</v>
      </c>
      <c r="P39" s="15">
        <f>+(заг.ф.!P39+СФ!P39)/1000</f>
        <v>0</v>
      </c>
      <c r="Q39" s="15">
        <f>+(заг.ф.!Q39+СФ!Q39)/1000</f>
        <v>0</v>
      </c>
      <c r="R39" s="15">
        <f>+(заг.ф.!R39+СФ!R39)/1000</f>
        <v>0</v>
      </c>
      <c r="S39" s="15">
        <f>+(заг.ф.!S39+СФ!S39)/1000</f>
        <v>0</v>
      </c>
      <c r="T39" s="15">
        <f>+(заг.ф.!T39+СФ!T39)/1000</f>
        <v>0</v>
      </c>
      <c r="U39" s="15">
        <f>+(заг.ф.!U39+СФ!U39)/1000</f>
        <v>0</v>
      </c>
      <c r="V39" s="15">
        <f>+(заг.ф.!V39+СФ!V39)/1000</f>
        <v>0</v>
      </c>
      <c r="W39" s="15">
        <f>+(заг.ф.!W39+СФ!W39)/1000</f>
        <v>0</v>
      </c>
    </row>
    <row r="40" spans="1:23">
      <c r="A40" s="13">
        <v>35</v>
      </c>
      <c r="B40" s="20" t="s">
        <v>65</v>
      </c>
      <c r="C40" s="15">
        <f>+(заг.ф.!C40+СФ!C40)/1000</f>
        <v>22650.126800000002</v>
      </c>
      <c r="D40" s="15">
        <f>+(заг.ф.!D40+СФ!D40)/1000</f>
        <v>20583.149810000003</v>
      </c>
      <c r="E40" s="15">
        <f>+(заг.ф.!E40+СФ!E40)/1000</f>
        <v>2020.89366</v>
      </c>
      <c r="F40" s="15">
        <f>+(заг.ф.!F40+СФ!F40)/1000</f>
        <v>0</v>
      </c>
      <c r="G40" s="15">
        <f>+(заг.ф.!G40+СФ!G40)/1000</f>
        <v>11442.23077</v>
      </c>
      <c r="H40" s="15">
        <f>+(заг.ф.!H40+СФ!H40)/1000</f>
        <v>1479.4577400000001</v>
      </c>
      <c r="I40" s="15">
        <f>+(заг.ф.!I40+СФ!I40)/1000</f>
        <v>146.80000000000001</v>
      </c>
      <c r="J40" s="15">
        <f>+(заг.ф.!J40+СФ!J40)/1000</f>
        <v>1251.4791</v>
      </c>
      <c r="K40" s="15">
        <f>+(заг.ф.!K40+СФ!K40)/1000</f>
        <v>996.87411999999995</v>
      </c>
      <c r="L40" s="15">
        <f>+(заг.ф.!L40+СФ!L40)/1000</f>
        <v>0</v>
      </c>
      <c r="M40" s="15">
        <f>+(заг.ф.!M40+СФ!M40)/1000</f>
        <v>109</v>
      </c>
      <c r="N40" s="15">
        <f>+(заг.ф.!N40+СФ!N40)/1000</f>
        <v>2066.80546</v>
      </c>
      <c r="O40" s="15">
        <f>+(заг.ф.!O40+СФ!O40)/1000</f>
        <v>243.00323</v>
      </c>
      <c r="P40" s="15">
        <f>+(заг.ф.!P40+СФ!P40)/1000</f>
        <v>674.78976</v>
      </c>
      <c r="Q40" s="15">
        <f>+(заг.ф.!Q40+СФ!Q40)/1000</f>
        <v>6.2</v>
      </c>
      <c r="R40" s="15">
        <f>+(заг.ф.!R40+СФ!R40)/1000</f>
        <v>0</v>
      </c>
      <c r="S40" s="15">
        <f>+(заг.ф.!S40+СФ!S40)/1000</f>
        <v>0</v>
      </c>
      <c r="T40" s="15">
        <f>+(заг.ф.!T40+СФ!T40)/1000</f>
        <v>0</v>
      </c>
      <c r="U40" s="15">
        <f>+(заг.ф.!U40+СФ!U40)/1000</f>
        <v>6.0146199999999999</v>
      </c>
      <c r="V40" s="15">
        <f>+(заг.ф.!V40+СФ!V40)/1000</f>
        <v>46.846919999999997</v>
      </c>
      <c r="W40" s="15">
        <f>+(заг.ф.!W40+СФ!W40)/1000</f>
        <v>57.754429999999999</v>
      </c>
    </row>
    <row r="41" spans="1:23">
      <c r="A41" s="13">
        <v>36</v>
      </c>
      <c r="B41" s="20" t="s">
        <v>66</v>
      </c>
      <c r="C41" s="15">
        <f>+(заг.ф.!C41+СФ!C41)/1000</f>
        <v>14383.02543</v>
      </c>
      <c r="D41" s="15">
        <f>+(заг.ф.!D41+СФ!D41)/1000</f>
        <v>11554.628640000001</v>
      </c>
      <c r="E41" s="15">
        <f>+(заг.ф.!E41+СФ!E41)/1000</f>
        <v>2001.2348400000001</v>
      </c>
      <c r="F41" s="15">
        <f>+(заг.ф.!F41+СФ!F41)/1000</f>
        <v>0</v>
      </c>
      <c r="G41" s="15">
        <f>+(заг.ф.!G41+СФ!G41)/1000</f>
        <v>5159.3327700000009</v>
      </c>
      <c r="H41" s="15">
        <f>+(заг.ф.!H41+СФ!H41)/1000</f>
        <v>686.18360999999993</v>
      </c>
      <c r="I41" s="15">
        <f>+(заг.ф.!I41+СФ!I41)/1000</f>
        <v>32.42</v>
      </c>
      <c r="J41" s="15">
        <f>+(заг.ф.!J41+СФ!J41)/1000</f>
        <v>4</v>
      </c>
      <c r="K41" s="15">
        <f>+(заг.ф.!K41+СФ!K41)/1000</f>
        <v>1013.2665499999999</v>
      </c>
      <c r="L41" s="15">
        <f>+(заг.ф.!L41+СФ!L41)/1000</f>
        <v>0</v>
      </c>
      <c r="M41" s="15">
        <f>+(заг.ф.!M41+СФ!M41)/1000</f>
        <v>12</v>
      </c>
      <c r="N41" s="15">
        <f>+(заг.ф.!N41+СФ!N41)/1000</f>
        <v>1875.79269</v>
      </c>
      <c r="O41" s="15">
        <f>+(заг.ф.!O41+СФ!O41)/1000</f>
        <v>19.699450000000002</v>
      </c>
      <c r="P41" s="15">
        <f>+(заг.ф.!P41+СФ!P41)/1000</f>
        <v>750.69872999999995</v>
      </c>
      <c r="Q41" s="15">
        <f>+(заг.ф.!Q41+СФ!Q41)/1000</f>
        <v>0</v>
      </c>
      <c r="R41" s="15">
        <f>+(заг.ф.!R41+СФ!R41)/1000</f>
        <v>0</v>
      </c>
      <c r="S41" s="15">
        <f>+(заг.ф.!S41+СФ!S41)/1000</f>
        <v>0</v>
      </c>
      <c r="T41" s="15">
        <f>+(заг.ф.!T41+СФ!T41)/1000</f>
        <v>0</v>
      </c>
      <c r="U41" s="15">
        <f>+(заг.ф.!U41+СФ!U41)/1000</f>
        <v>0</v>
      </c>
      <c r="V41" s="15">
        <f>+(заг.ф.!V41+СФ!V41)/1000</f>
        <v>0</v>
      </c>
      <c r="W41" s="15">
        <f>+(заг.ф.!W41+СФ!W41)/1000</f>
        <v>0</v>
      </c>
    </row>
    <row r="42" spans="1:23">
      <c r="A42" s="13">
        <v>37</v>
      </c>
      <c r="B42" s="20" t="s">
        <v>67</v>
      </c>
      <c r="C42" s="15">
        <f>+(заг.ф.!C42+СФ!C42)/1000</f>
        <v>12979.492</v>
      </c>
      <c r="D42" s="15">
        <f>+(заг.ф.!D42+СФ!D42)/1000</f>
        <v>12200.49467</v>
      </c>
      <c r="E42" s="15">
        <f>+(заг.ф.!E42+СФ!E42)/1000</f>
        <v>1091.9655600000001</v>
      </c>
      <c r="F42" s="15">
        <f>+(заг.ф.!F42+СФ!F42)/1000</f>
        <v>0</v>
      </c>
      <c r="G42" s="15">
        <f>+(заг.ф.!G42+СФ!G42)/1000</f>
        <v>5689.7332300000007</v>
      </c>
      <c r="H42" s="15">
        <f>+(заг.ф.!H42+СФ!H42)/1000</f>
        <v>1207.7941899999998</v>
      </c>
      <c r="I42" s="15">
        <f>+(заг.ф.!I42+СФ!I42)/1000</f>
        <v>22</v>
      </c>
      <c r="J42" s="15">
        <f>+(заг.ф.!J42+СФ!J42)/1000</f>
        <v>116.51974</v>
      </c>
      <c r="K42" s="15">
        <f>+(заг.ф.!K42+СФ!K42)/1000</f>
        <v>534.10070999999994</v>
      </c>
      <c r="L42" s="15">
        <f>+(заг.ф.!L42+СФ!L42)/1000</f>
        <v>0</v>
      </c>
      <c r="M42" s="15">
        <f>+(заг.ф.!M42+СФ!M42)/1000</f>
        <v>28.32</v>
      </c>
      <c r="N42" s="15">
        <f>+(заг.ф.!N42+СФ!N42)/1000</f>
        <v>1936.65804</v>
      </c>
      <c r="O42" s="15">
        <f>+(заг.ф.!O42+СФ!O42)/1000</f>
        <v>0</v>
      </c>
      <c r="P42" s="15">
        <f>+(заг.ф.!P42+СФ!P42)/1000</f>
        <v>1121.9371999999998</v>
      </c>
      <c r="Q42" s="15">
        <f>+(заг.ф.!Q42+СФ!Q42)/1000</f>
        <v>0</v>
      </c>
      <c r="R42" s="15">
        <f>+(заг.ф.!R42+СФ!R42)/1000</f>
        <v>436.69400000000002</v>
      </c>
      <c r="S42" s="15">
        <f>+(заг.ф.!S42+СФ!S42)/1000</f>
        <v>0</v>
      </c>
      <c r="T42" s="15">
        <f>+(заг.ф.!T42+СФ!T42)/1000</f>
        <v>0</v>
      </c>
      <c r="U42" s="15">
        <f>+(заг.ф.!U42+СФ!U42)/1000</f>
        <v>14.772</v>
      </c>
      <c r="V42" s="15">
        <f>+(заг.ф.!V42+СФ!V42)/1000</f>
        <v>0</v>
      </c>
      <c r="W42" s="15">
        <f>+(заг.ф.!W42+СФ!W42)/1000</f>
        <v>0</v>
      </c>
    </row>
    <row r="43" spans="1:23">
      <c r="A43" s="13">
        <v>38</v>
      </c>
      <c r="B43" s="20" t="s">
        <v>68</v>
      </c>
      <c r="C43" s="15">
        <f>+(заг.ф.!C43+СФ!C43)/1000</f>
        <v>12541.495000000001</v>
      </c>
      <c r="D43" s="15">
        <f>+(заг.ф.!D43+СФ!D43)/1000</f>
        <v>12259.404120000001</v>
      </c>
      <c r="E43" s="15">
        <f>+(заг.ф.!E43+СФ!E43)/1000</f>
        <v>2004.29402</v>
      </c>
      <c r="F43" s="15">
        <f>+(заг.ф.!F43+СФ!F43)/1000</f>
        <v>0</v>
      </c>
      <c r="G43" s="15">
        <f>+(заг.ф.!G43+СФ!G43)/1000</f>
        <v>6404.2254899999998</v>
      </c>
      <c r="H43" s="15">
        <f>+(заг.ф.!H43+СФ!H43)/1000</f>
        <v>1912.9698899999999</v>
      </c>
      <c r="I43" s="15">
        <f>+(заг.ф.!I43+СФ!I43)/1000</f>
        <v>24.328020000000002</v>
      </c>
      <c r="J43" s="15">
        <f>+(заг.ф.!J43+СФ!J43)/1000</f>
        <v>1531.1043999999999</v>
      </c>
      <c r="K43" s="15">
        <f>+(заг.ф.!K43+СФ!K43)/1000</f>
        <v>312.86700999999999</v>
      </c>
      <c r="L43" s="15">
        <f>+(заг.ф.!L43+СФ!L43)/1000</f>
        <v>0</v>
      </c>
      <c r="M43" s="15">
        <f>+(заг.ф.!M43+СФ!M43)/1000</f>
        <v>16.940000000000001</v>
      </c>
      <c r="N43" s="15">
        <f>+(заг.ф.!N43+СФ!N43)/1000</f>
        <v>49.705289999999998</v>
      </c>
      <c r="O43" s="15">
        <f>+(заг.ф.!O43+СФ!O43)/1000</f>
        <v>0</v>
      </c>
      <c r="P43" s="15">
        <f>+(заг.ф.!P43+СФ!P43)/1000</f>
        <v>0</v>
      </c>
      <c r="Q43" s="15">
        <f>+(заг.ф.!Q43+СФ!Q43)/1000</f>
        <v>0</v>
      </c>
      <c r="R43" s="15">
        <f>+(заг.ф.!R43+СФ!R43)/1000</f>
        <v>0</v>
      </c>
      <c r="S43" s="15">
        <f>+(заг.ф.!S43+СФ!S43)/1000</f>
        <v>0</v>
      </c>
      <c r="T43" s="15">
        <f>+(заг.ф.!T43+СФ!T43)/1000</f>
        <v>0</v>
      </c>
      <c r="U43" s="15">
        <f>+(заг.ф.!U43+СФ!U43)/1000</f>
        <v>2.97</v>
      </c>
      <c r="V43" s="15">
        <f>+(заг.ф.!V43+СФ!V43)/1000</f>
        <v>0</v>
      </c>
      <c r="W43" s="15">
        <f>+(заг.ф.!W43+СФ!W43)/1000</f>
        <v>0</v>
      </c>
    </row>
    <row r="44" spans="1:23">
      <c r="A44" s="13">
        <v>39</v>
      </c>
      <c r="B44" s="20" t="s">
        <v>69</v>
      </c>
      <c r="C44" s="15">
        <f>+(заг.ф.!C44+СФ!C44)/1000</f>
        <v>13074.217000000001</v>
      </c>
      <c r="D44" s="15">
        <f>+(заг.ф.!D44+СФ!D44)/1000</f>
        <v>11807.142059999998</v>
      </c>
      <c r="E44" s="15">
        <f>+(заг.ф.!E44+СФ!E44)/1000</f>
        <v>1034.34527</v>
      </c>
      <c r="F44" s="15">
        <f>+(заг.ф.!F44+СФ!F44)/1000</f>
        <v>0</v>
      </c>
      <c r="G44" s="15">
        <f>+(заг.ф.!G44+СФ!G44)/1000</f>
        <v>6900.7517300000009</v>
      </c>
      <c r="H44" s="15">
        <f>+(заг.ф.!H44+СФ!H44)/1000</f>
        <v>1073.04052</v>
      </c>
      <c r="I44" s="15">
        <f>+(заг.ф.!I44+СФ!I44)/1000</f>
        <v>0.5</v>
      </c>
      <c r="J44" s="15">
        <f>+(заг.ф.!J44+СФ!J44)/1000</f>
        <v>22.06663</v>
      </c>
      <c r="K44" s="15">
        <f>+(заг.ф.!K44+СФ!K44)/1000</f>
        <v>464.17791999999997</v>
      </c>
      <c r="L44" s="15">
        <f>+(заг.ф.!L44+СФ!L44)/1000</f>
        <v>0</v>
      </c>
      <c r="M44" s="15">
        <f>+(заг.ф.!M44+СФ!M44)/1000</f>
        <v>18</v>
      </c>
      <c r="N44" s="15">
        <f>+(заг.ф.!N44+СФ!N44)/1000</f>
        <v>1944.28099</v>
      </c>
      <c r="O44" s="15">
        <f>+(заг.ф.!O44+СФ!O44)/1000</f>
        <v>0</v>
      </c>
      <c r="P44" s="15">
        <f>+(заг.ф.!P44+СФ!P44)/1000</f>
        <v>349.97899999999998</v>
      </c>
      <c r="Q44" s="15">
        <f>+(заг.ф.!Q44+СФ!Q44)/1000</f>
        <v>0</v>
      </c>
      <c r="R44" s="15">
        <f>+(заг.ф.!R44+СФ!R44)/1000</f>
        <v>0</v>
      </c>
      <c r="S44" s="15">
        <f>+(заг.ф.!S44+СФ!S44)/1000</f>
        <v>0</v>
      </c>
      <c r="T44" s="15">
        <f>+(заг.ф.!T44+СФ!T44)/1000</f>
        <v>0</v>
      </c>
      <c r="U44" s="15">
        <f>+(заг.ф.!U44+СФ!U44)/1000</f>
        <v>0</v>
      </c>
      <c r="V44" s="15">
        <f>+(заг.ф.!V44+СФ!V44)/1000</f>
        <v>0</v>
      </c>
      <c r="W44" s="15">
        <f>+(заг.ф.!W44+СФ!W44)/1000</f>
        <v>0</v>
      </c>
    </row>
    <row r="45" spans="1:23">
      <c r="A45" s="13">
        <v>40</v>
      </c>
      <c r="B45" s="20" t="s">
        <v>70</v>
      </c>
      <c r="C45" s="15">
        <f>+(заг.ф.!C45+СФ!C45)/1000</f>
        <v>8064.6796900000008</v>
      </c>
      <c r="D45" s="15">
        <f>+(заг.ф.!D45+СФ!D45)/1000</f>
        <v>7416.1358899999996</v>
      </c>
      <c r="E45" s="15">
        <f>+(заг.ф.!E45+СФ!E45)/1000</f>
        <v>845.74016000000006</v>
      </c>
      <c r="F45" s="15">
        <f>+(заг.ф.!F45+СФ!F45)/1000</f>
        <v>101.65442999999999</v>
      </c>
      <c r="G45" s="15">
        <f>+(заг.ф.!G45+СФ!G45)/1000</f>
        <v>3000.4412000000002</v>
      </c>
      <c r="H45" s="15">
        <f>+(заг.ф.!H45+СФ!H45)/1000</f>
        <v>920.82567000000006</v>
      </c>
      <c r="I45" s="15">
        <f>+(заг.ф.!I45+СФ!I45)/1000</f>
        <v>0</v>
      </c>
      <c r="J45" s="15">
        <f>+(заг.ф.!J45+СФ!J45)/1000</f>
        <v>29.354599999999998</v>
      </c>
      <c r="K45" s="15">
        <f>+(заг.ф.!K45+СФ!K45)/1000</f>
        <v>332.81589000000002</v>
      </c>
      <c r="L45" s="15">
        <f>+(заг.ф.!L45+СФ!L45)/1000</f>
        <v>0</v>
      </c>
      <c r="M45" s="15">
        <f>+(заг.ф.!M45+СФ!M45)/1000</f>
        <v>6</v>
      </c>
      <c r="N45" s="15">
        <f>+(заг.ф.!N45+СФ!N45)/1000</f>
        <v>1852.43823</v>
      </c>
      <c r="O45" s="15">
        <f>+(заг.ф.!O45+СФ!O45)/1000</f>
        <v>8.402709999999999</v>
      </c>
      <c r="P45" s="15">
        <f>+(заг.ф.!P45+СФ!P45)/1000</f>
        <v>0</v>
      </c>
      <c r="Q45" s="15">
        <f>+(заг.ф.!Q45+СФ!Q45)/1000</f>
        <v>0</v>
      </c>
      <c r="R45" s="15">
        <f>+(заг.ф.!R45+СФ!R45)/1000</f>
        <v>317.01299999999998</v>
      </c>
      <c r="S45" s="15">
        <f>+(заг.ф.!S45+СФ!S45)/1000</f>
        <v>0</v>
      </c>
      <c r="T45" s="15">
        <f>+(заг.ф.!T45+СФ!T45)/1000</f>
        <v>0</v>
      </c>
      <c r="U45" s="15">
        <f>+(заг.ф.!U45+СФ!U45)/1000</f>
        <v>0</v>
      </c>
      <c r="V45" s="15">
        <f>+(заг.ф.!V45+СФ!V45)/1000</f>
        <v>0</v>
      </c>
      <c r="W45" s="15">
        <f>+(заг.ф.!W45+СФ!W45)/1000</f>
        <v>1.45</v>
      </c>
    </row>
    <row r="46" spans="1:23">
      <c r="A46" s="13">
        <v>41</v>
      </c>
      <c r="B46" s="20" t="s">
        <v>71</v>
      </c>
      <c r="C46" s="15">
        <f>+(заг.ф.!C46+СФ!C46)/1000</f>
        <v>31911.348000000002</v>
      </c>
      <c r="D46" s="15">
        <f>+(заг.ф.!D46+СФ!D46)/1000</f>
        <v>28266.992389999999</v>
      </c>
      <c r="E46" s="15">
        <f>+(заг.ф.!E46+СФ!E46)/1000</f>
        <v>3958.6439100000002</v>
      </c>
      <c r="F46" s="15">
        <f>+(заг.ф.!F46+СФ!F46)/1000</f>
        <v>0</v>
      </c>
      <c r="G46" s="15">
        <f>+(заг.ф.!G46+СФ!G46)/1000</f>
        <v>10726.06191</v>
      </c>
      <c r="H46" s="15">
        <f>+(заг.ф.!H46+СФ!H46)/1000</f>
        <v>4368.6689299999998</v>
      </c>
      <c r="I46" s="15">
        <f>+(заг.ф.!I46+СФ!I46)/1000</f>
        <v>434.35316</v>
      </c>
      <c r="J46" s="15">
        <f>+(заг.ф.!J46+СФ!J46)/1000</f>
        <v>320.20765</v>
      </c>
      <c r="K46" s="15">
        <f>+(заг.ф.!K46+СФ!K46)/1000</f>
        <v>2478.6680799999999</v>
      </c>
      <c r="L46" s="15">
        <f>+(заг.ф.!L46+СФ!L46)/1000</f>
        <v>25</v>
      </c>
      <c r="M46" s="15">
        <f>+(заг.ф.!M46+СФ!M46)/1000</f>
        <v>69.33</v>
      </c>
      <c r="N46" s="15">
        <f>+(заг.ф.!N46+СФ!N46)/1000</f>
        <v>4289.5186299999996</v>
      </c>
      <c r="O46" s="15">
        <f>+(заг.ф.!O46+СФ!O46)/1000</f>
        <v>0</v>
      </c>
      <c r="P46" s="15">
        <f>+(заг.ф.!P46+СФ!P46)/1000</f>
        <v>464.63850000000002</v>
      </c>
      <c r="Q46" s="15">
        <f>+(заг.ф.!Q46+СФ!Q46)/1000</f>
        <v>627.15485999999999</v>
      </c>
      <c r="R46" s="15">
        <f>+(заг.ф.!R46+СФ!R46)/1000</f>
        <v>0</v>
      </c>
      <c r="S46" s="15">
        <f>+(заг.ф.!S46+СФ!S46)/1000</f>
        <v>0</v>
      </c>
      <c r="T46" s="15">
        <f>+(заг.ф.!T46+СФ!T46)/1000</f>
        <v>0</v>
      </c>
      <c r="U46" s="15">
        <f>+(заг.ф.!U46+СФ!U46)/1000</f>
        <v>0</v>
      </c>
      <c r="V46" s="15">
        <f>+(заг.ф.!V46+СФ!V46)/1000</f>
        <v>45.946760000000005</v>
      </c>
      <c r="W46" s="15">
        <f>+(заг.ф.!W46+СФ!W46)/1000</f>
        <v>0</v>
      </c>
    </row>
    <row r="47" spans="1:23">
      <c r="A47" s="13">
        <v>42</v>
      </c>
      <c r="B47" s="20" t="s">
        <v>72</v>
      </c>
      <c r="C47" s="15">
        <f>+(заг.ф.!C47+СФ!C47)/1000</f>
        <v>17524.06393</v>
      </c>
      <c r="D47" s="15">
        <f>+(заг.ф.!D47+СФ!D47)/1000</f>
        <v>16725.932230000002</v>
      </c>
      <c r="E47" s="15">
        <f>+(заг.ф.!E47+СФ!E47)/1000</f>
        <v>1275.75108</v>
      </c>
      <c r="F47" s="15">
        <f>+(заг.ф.!F47+СФ!F47)/1000</f>
        <v>87.469059999999999</v>
      </c>
      <c r="G47" s="15">
        <f>+(заг.ф.!G47+СФ!G47)/1000</f>
        <v>8342.4860000000008</v>
      </c>
      <c r="H47" s="15">
        <f>+(заг.ф.!H47+СФ!H47)/1000</f>
        <v>1729.25452</v>
      </c>
      <c r="I47" s="15">
        <f>+(заг.ф.!I47+СФ!I47)/1000</f>
        <v>1</v>
      </c>
      <c r="J47" s="15">
        <f>+(заг.ф.!J47+СФ!J47)/1000</f>
        <v>36.504739999999998</v>
      </c>
      <c r="K47" s="15">
        <f>+(заг.ф.!K47+СФ!K47)/1000</f>
        <v>1255.2482299999999</v>
      </c>
      <c r="L47" s="15">
        <f>+(заг.ф.!L47+СФ!L47)/1000</f>
        <v>0</v>
      </c>
      <c r="M47" s="15">
        <f>+(заг.ф.!M47+СФ!M47)/1000</f>
        <v>12</v>
      </c>
      <c r="N47" s="15">
        <f>+(заг.ф.!N47+СФ!N47)/1000</f>
        <v>3928.3045999999999</v>
      </c>
      <c r="O47" s="15">
        <f>+(заг.ф.!O47+СФ!O47)/1000</f>
        <v>0</v>
      </c>
      <c r="P47" s="15">
        <f>+(заг.ф.!P47+СФ!P47)/1000</f>
        <v>52.914000000000001</v>
      </c>
      <c r="Q47" s="15">
        <f>+(заг.ф.!Q47+СФ!Q47)/1000</f>
        <v>0</v>
      </c>
      <c r="R47" s="15">
        <f>+(заг.ф.!R47+СФ!R47)/1000</f>
        <v>0</v>
      </c>
      <c r="S47" s="15">
        <f>+(заг.ф.!S47+СФ!S47)/1000</f>
        <v>0</v>
      </c>
      <c r="T47" s="15">
        <f>+(заг.ф.!T47+СФ!T47)/1000</f>
        <v>0</v>
      </c>
      <c r="U47" s="15">
        <f>+(заг.ф.!U47+СФ!U47)/1000</f>
        <v>0</v>
      </c>
      <c r="V47" s="15">
        <f>+(заг.ф.!V47+СФ!V47)/1000</f>
        <v>0</v>
      </c>
      <c r="W47" s="15">
        <f>+(заг.ф.!W47+СФ!W47)/1000</f>
        <v>0</v>
      </c>
    </row>
    <row r="48" spans="1:23">
      <c r="A48" s="13">
        <v>43</v>
      </c>
      <c r="B48" s="20" t="s">
        <v>73</v>
      </c>
      <c r="C48" s="15">
        <f>+(заг.ф.!C48+СФ!C48)/1000</f>
        <v>13684.445</v>
      </c>
      <c r="D48" s="15">
        <f>+(заг.ф.!D48+СФ!D48)/1000</f>
        <v>11165.80191</v>
      </c>
      <c r="E48" s="15">
        <f>+(заг.ф.!E48+СФ!E48)/1000</f>
        <v>1666.6895200000001</v>
      </c>
      <c r="F48" s="15">
        <f>+(заг.ф.!F48+СФ!F48)/1000</f>
        <v>0</v>
      </c>
      <c r="G48" s="15">
        <f>+(заг.ф.!G48+СФ!G48)/1000</f>
        <v>4537.3550800000003</v>
      </c>
      <c r="H48" s="15">
        <f>+(заг.ф.!H48+СФ!H48)/1000</f>
        <v>1007.3691600000001</v>
      </c>
      <c r="I48" s="15">
        <f>+(заг.ф.!I48+СФ!I48)/1000</f>
        <v>8.94</v>
      </c>
      <c r="J48" s="15">
        <f>+(заг.ф.!J48+СФ!J48)/1000</f>
        <v>1445.1278599999998</v>
      </c>
      <c r="K48" s="15">
        <f>+(заг.ф.!K48+СФ!K48)/1000</f>
        <v>564.12119999999993</v>
      </c>
      <c r="L48" s="15">
        <f>+(заг.ф.!L48+СФ!L48)/1000</f>
        <v>0</v>
      </c>
      <c r="M48" s="15">
        <f>+(заг.ф.!M48+СФ!M48)/1000</f>
        <v>14.544</v>
      </c>
      <c r="N48" s="15">
        <f>+(заг.ф.!N48+СФ!N48)/1000</f>
        <v>1535.4706299999998</v>
      </c>
      <c r="O48" s="15">
        <f>+(заг.ф.!O48+СФ!O48)/1000</f>
        <v>0</v>
      </c>
      <c r="P48" s="15">
        <f>+(заг.ф.!P48+СФ!P48)/1000</f>
        <v>298.80146000000002</v>
      </c>
      <c r="Q48" s="15">
        <f>+(заг.ф.!Q48+СФ!Q48)/1000</f>
        <v>12</v>
      </c>
      <c r="R48" s="15">
        <f>+(заг.ф.!R48+СФ!R48)/1000</f>
        <v>0</v>
      </c>
      <c r="S48" s="15">
        <f>+(заг.ф.!S48+СФ!S48)/1000</f>
        <v>0</v>
      </c>
      <c r="T48" s="15">
        <f>+(заг.ф.!T48+СФ!T48)/1000</f>
        <v>0</v>
      </c>
      <c r="U48" s="15">
        <f>+(заг.ф.!U48+СФ!U48)/1000</f>
        <v>30</v>
      </c>
      <c r="V48" s="15">
        <f>+(заг.ф.!V48+СФ!V48)/1000</f>
        <v>0</v>
      </c>
      <c r="W48" s="15">
        <f>+(заг.ф.!W48+СФ!W48)/1000</f>
        <v>30.382999999999999</v>
      </c>
    </row>
    <row r="49" spans="1:23">
      <c r="A49" s="13">
        <v>44</v>
      </c>
      <c r="B49" s="20" t="s">
        <v>74</v>
      </c>
      <c r="C49" s="15">
        <f>+(заг.ф.!C49+СФ!C49)/1000</f>
        <v>43862.95218</v>
      </c>
      <c r="D49" s="15">
        <f>+(заг.ф.!D49+СФ!D49)/1000</f>
        <v>35012.455110000003</v>
      </c>
      <c r="E49" s="15">
        <f>+(заг.ф.!E49+СФ!E49)/1000</f>
        <v>4301.8659399999997</v>
      </c>
      <c r="F49" s="15">
        <f>+(заг.ф.!F49+СФ!F49)/1000</f>
        <v>0</v>
      </c>
      <c r="G49" s="15">
        <f>+(заг.ф.!G49+СФ!G49)/1000</f>
        <v>15108.907060000001</v>
      </c>
      <c r="H49" s="15">
        <f>+(заг.ф.!H49+СФ!H49)/1000</f>
        <v>2831.0623599999999</v>
      </c>
      <c r="I49" s="15">
        <f>+(заг.ф.!I49+СФ!I49)/1000</f>
        <v>818.21457000000009</v>
      </c>
      <c r="J49" s="15">
        <f>+(заг.ф.!J49+СФ!J49)/1000</f>
        <v>8723.3690700000006</v>
      </c>
      <c r="K49" s="15">
        <f>+(заг.ф.!K49+СФ!K49)/1000</f>
        <v>2012.9421299999999</v>
      </c>
      <c r="L49" s="15">
        <f>+(заг.ф.!L49+СФ!L49)/1000</f>
        <v>0</v>
      </c>
      <c r="M49" s="15">
        <f>+(заг.ф.!M49+СФ!M49)/1000</f>
        <v>461.548</v>
      </c>
      <c r="N49" s="15">
        <f>+(заг.ф.!N49+СФ!N49)/1000</f>
        <v>402.36821000000003</v>
      </c>
      <c r="O49" s="15">
        <f>+(заг.ф.!O49+СФ!O49)/1000</f>
        <v>0</v>
      </c>
      <c r="P49" s="15">
        <f>+(заг.ф.!P49+СФ!P49)/1000</f>
        <v>80.320399999999992</v>
      </c>
      <c r="Q49" s="15">
        <f>+(заг.ф.!Q49+СФ!Q49)/1000</f>
        <v>0</v>
      </c>
      <c r="R49" s="15">
        <f>+(заг.ф.!R49+СФ!R49)/1000</f>
        <v>0</v>
      </c>
      <c r="S49" s="15">
        <f>+(заг.ф.!S49+СФ!S49)/1000</f>
        <v>0</v>
      </c>
      <c r="T49" s="15">
        <f>+(заг.ф.!T49+СФ!T49)/1000</f>
        <v>0</v>
      </c>
      <c r="U49" s="15">
        <f>+(заг.ф.!U49+СФ!U49)/1000</f>
        <v>36.857399999999998</v>
      </c>
      <c r="V49" s="15">
        <f>+(заг.ф.!V49+СФ!V49)/1000</f>
        <v>234.99996999999999</v>
      </c>
      <c r="W49" s="15">
        <f>+(заг.ф.!W49+СФ!W49)/1000</f>
        <v>0</v>
      </c>
    </row>
    <row r="50" spans="1:23">
      <c r="A50" s="13">
        <v>45</v>
      </c>
      <c r="B50" s="20" t="s">
        <v>75</v>
      </c>
      <c r="C50" s="15">
        <f>+(заг.ф.!C50+СФ!C50)/1000</f>
        <v>12973.11</v>
      </c>
      <c r="D50" s="15">
        <f>+(заг.ф.!D50+СФ!D50)/1000</f>
        <v>13428.871010000001</v>
      </c>
      <c r="E50" s="15">
        <f>+(заг.ф.!E50+СФ!E50)/1000</f>
        <v>1267.6758400000001</v>
      </c>
      <c r="F50" s="15">
        <f>+(заг.ф.!F50+СФ!F50)/1000</f>
        <v>0</v>
      </c>
      <c r="G50" s="15">
        <f>+(заг.ф.!G50+СФ!G50)/1000</f>
        <v>6428.7914399999991</v>
      </c>
      <c r="H50" s="15">
        <f>+(заг.ф.!H50+СФ!H50)/1000</f>
        <v>1011.08619</v>
      </c>
      <c r="I50" s="15">
        <f>+(заг.ф.!I50+СФ!I50)/1000</f>
        <v>47.10866</v>
      </c>
      <c r="J50" s="15">
        <f>+(заг.ф.!J50+СФ!J50)/1000</f>
        <v>0</v>
      </c>
      <c r="K50" s="15">
        <f>+(заг.ф.!K50+СФ!K50)/1000</f>
        <v>1046.95696</v>
      </c>
      <c r="L50" s="15">
        <f>+(заг.ф.!L50+СФ!L50)/1000</f>
        <v>0</v>
      </c>
      <c r="M50" s="15">
        <f>+(заг.ф.!M50+СФ!M50)/1000</f>
        <v>13.35</v>
      </c>
      <c r="N50" s="15">
        <f>+(заг.ф.!N50+СФ!N50)/1000</f>
        <v>2899.7762299999999</v>
      </c>
      <c r="O50" s="15">
        <f>+(заг.ф.!O50+СФ!O50)/1000</f>
        <v>30.465540000000001</v>
      </c>
      <c r="P50" s="15">
        <f>+(заг.ф.!P50+СФ!P50)/1000</f>
        <v>518.33717999999999</v>
      </c>
      <c r="Q50" s="15">
        <f>+(заг.ф.!Q50+СФ!Q50)/1000</f>
        <v>0</v>
      </c>
      <c r="R50" s="15">
        <f>+(заг.ф.!R50+СФ!R50)/1000</f>
        <v>17.573620000000002</v>
      </c>
      <c r="S50" s="15">
        <f>+(заг.ф.!S50+СФ!S50)/1000</f>
        <v>0</v>
      </c>
      <c r="T50" s="15">
        <f>+(заг.ф.!T50+СФ!T50)/1000</f>
        <v>0</v>
      </c>
      <c r="U50" s="15">
        <f>+(заг.ф.!U50+СФ!U50)/1000</f>
        <v>147.74934999999999</v>
      </c>
      <c r="V50" s="15">
        <f>+(заг.ф.!V50+СФ!V50)/1000</f>
        <v>0</v>
      </c>
      <c r="W50" s="15">
        <f>+(заг.ф.!W50+СФ!W50)/1000</f>
        <v>0</v>
      </c>
    </row>
    <row r="51" spans="1:23" ht="13.5">
      <c r="A51" s="16"/>
      <c r="B51" s="17" t="s">
        <v>30</v>
      </c>
      <c r="C51" s="18">
        <f t="shared" ref="C51:W51" si="0">SUM(C6:C50)</f>
        <v>23906692.598980002</v>
      </c>
      <c r="D51" s="18">
        <f t="shared" si="0"/>
        <v>22821546.807460003</v>
      </c>
      <c r="E51" s="18">
        <f t="shared" si="0"/>
        <v>745998.22817000048</v>
      </c>
      <c r="F51" s="18">
        <f t="shared" si="0"/>
        <v>5941.7688299999991</v>
      </c>
      <c r="G51" s="18">
        <f t="shared" si="0"/>
        <v>5437453.1396000003</v>
      </c>
      <c r="H51" s="18">
        <f t="shared" si="0"/>
        <v>3549194.6214099987</v>
      </c>
      <c r="I51" s="18">
        <f t="shared" si="0"/>
        <v>7203138.0634199996</v>
      </c>
      <c r="J51" s="18">
        <f t="shared" si="0"/>
        <v>761753.93123999995</v>
      </c>
      <c r="K51" s="18">
        <f t="shared" si="0"/>
        <v>735827.90231000003</v>
      </c>
      <c r="L51" s="18">
        <f t="shared" si="0"/>
        <v>24827.426740000003</v>
      </c>
      <c r="M51" s="18">
        <f t="shared" si="0"/>
        <v>172568.83371000001</v>
      </c>
      <c r="N51" s="18">
        <f t="shared" si="0"/>
        <v>885518.18764999975</v>
      </c>
      <c r="O51" s="18">
        <f t="shared" si="0"/>
        <v>65488.184290000019</v>
      </c>
      <c r="P51" s="18">
        <f t="shared" si="0"/>
        <v>1583970.1438900004</v>
      </c>
      <c r="Q51" s="18">
        <f t="shared" si="0"/>
        <v>1214908.3454499997</v>
      </c>
      <c r="R51" s="18">
        <f t="shared" si="0"/>
        <v>8725.7081099999996</v>
      </c>
      <c r="S51" s="18">
        <f t="shared" si="0"/>
        <v>8417.8749900000021</v>
      </c>
      <c r="T51" s="18">
        <f t="shared" si="0"/>
        <v>155.58521999999999</v>
      </c>
      <c r="U51" s="18">
        <f t="shared" si="0"/>
        <v>56825.239170000001</v>
      </c>
      <c r="V51" s="18">
        <f t="shared" si="0"/>
        <v>2949.7479199999998</v>
      </c>
      <c r="W51" s="18">
        <f t="shared" si="0"/>
        <v>110304.16483000004</v>
      </c>
    </row>
    <row r="52" spans="1:23" ht="15.75">
      <c r="C52" s="26"/>
      <c r="D52" s="26"/>
      <c r="E52" s="29">
        <v>499118512.50999999</v>
      </c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</row>
    <row r="53" spans="1:23" ht="15.75">
      <c r="C53" s="29">
        <v>23906692598.98</v>
      </c>
      <c r="D53" s="29">
        <v>22821546807.459999</v>
      </c>
      <c r="E53" s="26">
        <f>SUM(E51:W51)</f>
        <v>22573967.096949995</v>
      </c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</row>
    <row r="54" spans="1:23">
      <c r="C54" s="26">
        <f>+C53/1000</f>
        <v>23906692.598979998</v>
      </c>
      <c r="D54" s="26">
        <f>+D53/1000</f>
        <v>22821546.807459999</v>
      </c>
      <c r="E54" s="26">
        <f>+D54-E53</f>
        <v>247579.71051000431</v>
      </c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</row>
    <row r="55" spans="1:23">
      <c r="C55" s="26">
        <f>+C54-C51</f>
        <v>0</v>
      </c>
      <c r="D55" s="26">
        <f>+D54-D51</f>
        <v>0</v>
      </c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</row>
    <row r="56" spans="1:23"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</row>
    <row r="57" spans="1:23"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</row>
    <row r="58" spans="1:23"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</row>
    <row r="59" spans="1:23"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</row>
    <row r="60" spans="1:23"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</row>
    <row r="61" spans="1:23"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</row>
    <row r="62" spans="1:23"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</row>
    <row r="63" spans="1:23"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</row>
    <row r="64" spans="1:23"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</row>
    <row r="65" spans="3:23"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</row>
    <row r="66" spans="3:23"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</row>
    <row r="67" spans="3:23"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</row>
    <row r="68" spans="3:23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</row>
    <row r="69" spans="3:23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</row>
    <row r="70" spans="3:23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</row>
    <row r="71" spans="3:23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</row>
    <row r="72" spans="3:23"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</row>
    <row r="73" spans="3:23"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</row>
    <row r="74" spans="3:23"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</row>
    <row r="75" spans="3:23"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</row>
    <row r="76" spans="3:23"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</row>
    <row r="77" spans="3:23"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</row>
    <row r="78" spans="3:23"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</row>
    <row r="79" spans="3:23"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</row>
    <row r="80" spans="3:23"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</row>
    <row r="81" spans="3:23"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</row>
    <row r="82" spans="3:23"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</row>
    <row r="83" spans="3:23"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</row>
    <row r="84" spans="3:23"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</row>
    <row r="85" spans="3:23"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</row>
    <row r="86" spans="3:23"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</row>
    <row r="87" spans="3:23"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</row>
    <row r="88" spans="3:23"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</row>
    <row r="89" spans="3:23"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</row>
    <row r="90" spans="3:23"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</row>
    <row r="91" spans="3:23"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</row>
    <row r="92" spans="3:23"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</row>
    <row r="93" spans="3:23"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</row>
    <row r="94" spans="3:23"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</row>
    <row r="95" spans="3:23"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</row>
    <row r="96" spans="3:23"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</row>
    <row r="97" spans="3:23"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</row>
    <row r="98" spans="3:23"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</row>
    <row r="99" spans="3:23"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</row>
    <row r="100" spans="3:23"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</row>
    <row r="101" spans="3:23"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</row>
    <row r="102" spans="3:23"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</row>
    <row r="103" spans="3:23"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</row>
    <row r="104" spans="3:23"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</row>
    <row r="105" spans="3:23"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spans="3:23"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spans="3:23"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spans="3:23"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</row>
    <row r="109" spans="3:23"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</row>
    <row r="110" spans="3:23"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</row>
    <row r="111" spans="3:23"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</row>
    <row r="112" spans="3:23"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</row>
    <row r="113" spans="3:23"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</row>
    <row r="114" spans="3:23"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spans="3:23"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</row>
    <row r="116" spans="3:23"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</row>
    <row r="117" spans="3:23"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</row>
    <row r="118" spans="3:23"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</row>
    <row r="119" spans="3:23"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</row>
    <row r="120" spans="3:23"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</row>
    <row r="121" spans="3:23"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spans="3:23"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</row>
    <row r="123" spans="3:23"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</row>
    <row r="124" spans="3:23"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</row>
    <row r="125" spans="3:23"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</row>
    <row r="126" spans="3:23"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</row>
    <row r="127" spans="3:23"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</row>
    <row r="128" spans="3:23"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spans="3:23"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  <row r="130" spans="3:23"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</row>
    <row r="131" spans="3:23"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</row>
    <row r="132" spans="3:23"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</row>
    <row r="133" spans="3:23"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</row>
    <row r="134" spans="3:23"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</row>
    <row r="135" spans="3:23"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</row>
    <row r="136" spans="3:23"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</row>
    <row r="137" spans="3:23"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</row>
    <row r="138" spans="3:23"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</row>
    <row r="139" spans="3:23"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</row>
    <row r="140" spans="3:23"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</row>
    <row r="141" spans="3:23"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</row>
    <row r="142" spans="3:23"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</row>
    <row r="143" spans="3:23"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</row>
    <row r="144" spans="3:23"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</row>
    <row r="145" spans="3:23"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</row>
    <row r="146" spans="3:23"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</row>
    <row r="147" spans="3:23"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</row>
    <row r="148" spans="3:23"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</row>
    <row r="149" spans="3:23"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</row>
    <row r="150" spans="3:23"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</row>
    <row r="151" spans="3:23"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</row>
    <row r="152" spans="3:23"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</row>
    <row r="153" spans="3:23"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</row>
    <row r="154" spans="3:23"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</row>
    <row r="155" spans="3:23"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</row>
    <row r="156" spans="3:23"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</row>
    <row r="157" spans="3:23"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</row>
    <row r="158" spans="3:23"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</row>
    <row r="159" spans="3:23"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</row>
    <row r="160" spans="3:23"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</row>
    <row r="161" spans="3:23"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</row>
    <row r="162" spans="3:23"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</row>
    <row r="163" spans="3:23"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</row>
    <row r="164" spans="3:23"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</row>
    <row r="165" spans="3:23"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</row>
    <row r="166" spans="3:23"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</row>
    <row r="167" spans="3:23"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</row>
    <row r="168" spans="3:23"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</row>
    <row r="169" spans="3:23"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</row>
    <row r="170" spans="3:23"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</row>
    <row r="171" spans="3:23"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</row>
    <row r="172" spans="3:23"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</row>
    <row r="173" spans="3:23"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</row>
    <row r="174" spans="3:23"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</row>
    <row r="175" spans="3:23"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</row>
    <row r="176" spans="3:23"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</row>
    <row r="177" spans="3:23"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</row>
    <row r="178" spans="3:23"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</row>
    <row r="179" spans="3:23"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</row>
    <row r="180" spans="3:23"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</row>
    <row r="181" spans="3:23"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</row>
    <row r="182" spans="3:23"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</row>
    <row r="183" spans="3:23"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</row>
    <row r="184" spans="3:23"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</row>
    <row r="185" spans="3:23"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</row>
    <row r="186" spans="3:23"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</row>
    <row r="187" spans="3:23"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</row>
    <row r="188" spans="3:23"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</row>
    <row r="189" spans="3:23"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</row>
    <row r="190" spans="3:23"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</row>
    <row r="191" spans="3:23"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</row>
    <row r="192" spans="3:23"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</row>
    <row r="193" spans="3:23"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</row>
    <row r="194" spans="3:23"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</row>
    <row r="195" spans="3:23"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</row>
    <row r="196" spans="3:23"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</row>
    <row r="197" spans="3:23"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</row>
    <row r="198" spans="3:23"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</row>
    <row r="199" spans="3:23"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</row>
    <row r="200" spans="3:23"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</row>
    <row r="201" spans="3:23"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</row>
    <row r="202" spans="3:23"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</row>
    <row r="203" spans="3:23"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</row>
    <row r="204" spans="3:23"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</row>
    <row r="205" spans="3:23"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</row>
    <row r="206" spans="3:23"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</row>
    <row r="207" spans="3:23"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</row>
    <row r="208" spans="3:23"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</row>
    <row r="209" spans="3:23"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</row>
  </sheetData>
  <mergeCells count="28">
    <mergeCell ref="R4:R5"/>
    <mergeCell ref="S4:S5"/>
    <mergeCell ref="T4:T5"/>
    <mergeCell ref="N4:N5"/>
    <mergeCell ref="A1:I1"/>
    <mergeCell ref="Q1:W1"/>
    <mergeCell ref="J3:P3"/>
    <mergeCell ref="Q3:W3"/>
    <mergeCell ref="E3:I3"/>
    <mergeCell ref="O4:O5"/>
    <mergeCell ref="P4:P5"/>
    <mergeCell ref="U4:U5"/>
    <mergeCell ref="V4:V5"/>
    <mergeCell ref="W4:W5"/>
    <mergeCell ref="A3:A5"/>
    <mergeCell ref="B3:B5"/>
    <mergeCell ref="C3:C5"/>
    <mergeCell ref="D3:D5"/>
    <mergeCell ref="Q4:Q5"/>
    <mergeCell ref="M4:M5"/>
    <mergeCell ref="I4:I5"/>
    <mergeCell ref="J4:J5"/>
    <mergeCell ref="K4:K5"/>
    <mergeCell ref="L4:L5"/>
    <mergeCell ref="E4:E5"/>
    <mergeCell ref="F4:F5"/>
    <mergeCell ref="G4:G5"/>
    <mergeCell ref="H4:H5"/>
  </mergeCells>
  <phoneticPr fontId="16" type="noConversion"/>
  <pageMargins left="0.17" right="0.16" top="0.34" bottom="0.98425196850393704" header="0.41" footer="0.51181102362204722"/>
  <pageSetup paperSize="9" scale="85" fitToWidth="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3:AB364"/>
  <sheetViews>
    <sheetView showZeros="0" topLeftCell="A4" zoomScale="75" workbookViewId="0">
      <pane xSplit="2" ySplit="2" topLeftCell="E6" activePane="bottomRight" state="frozen"/>
      <selection activeCell="A4" sqref="A4"/>
      <selection pane="topRight" activeCell="C4" sqref="C4"/>
      <selection pane="bottomLeft" activeCell="A6" sqref="A6"/>
      <selection pane="bottomRight" activeCell="T7" sqref="T7"/>
    </sheetView>
  </sheetViews>
  <sheetFormatPr defaultColWidth="8.85546875" defaultRowHeight="12"/>
  <cols>
    <col min="1" max="1" width="3.42578125" style="2" customWidth="1"/>
    <col min="2" max="2" width="19" style="2" customWidth="1"/>
    <col min="3" max="3" width="15.140625" style="2" customWidth="1"/>
    <col min="4" max="4" width="15.85546875" style="2" customWidth="1"/>
    <col min="5" max="5" width="15" style="2" customWidth="1"/>
    <col min="6" max="6" width="12.28515625" style="2" customWidth="1"/>
    <col min="7" max="7" width="14.5703125" style="2" customWidth="1"/>
    <col min="8" max="8" width="13.5703125" style="2" customWidth="1"/>
    <col min="9" max="9" width="14.42578125" style="2" customWidth="1"/>
    <col min="10" max="10" width="14.85546875" style="2" customWidth="1"/>
    <col min="11" max="11" width="13.85546875" style="2" customWidth="1"/>
    <col min="12" max="12" width="14.140625" style="2" customWidth="1"/>
    <col min="13" max="13" width="13.7109375" style="2" customWidth="1"/>
    <col min="14" max="14" width="12" style="2" customWidth="1"/>
    <col min="15" max="15" width="13.7109375" style="2" customWidth="1"/>
    <col min="16" max="16" width="14.7109375" style="2" customWidth="1"/>
    <col min="17" max="17" width="12.7109375" style="2" customWidth="1"/>
    <col min="18" max="18" width="11.5703125" style="2" customWidth="1"/>
    <col min="19" max="19" width="11.28515625" style="2" customWidth="1"/>
    <col min="20" max="20" width="8.140625" style="2" customWidth="1"/>
    <col min="21" max="21" width="6.7109375" style="2" customWidth="1"/>
    <col min="22" max="22" width="12.140625" style="2" customWidth="1"/>
    <col min="23" max="23" width="13.28515625" style="2" customWidth="1"/>
    <col min="24" max="24" width="10.28515625" style="2" bestFit="1" customWidth="1"/>
    <col min="25" max="25" width="10.5703125" style="2" bestFit="1" customWidth="1"/>
    <col min="26" max="16384" width="8.85546875" style="2"/>
  </cols>
  <sheetData>
    <row r="3" spans="1:28" ht="26.45" customHeight="1">
      <c r="A3" s="57" t="s">
        <v>32</v>
      </c>
      <c r="B3" s="57" t="s">
        <v>5</v>
      </c>
      <c r="C3" s="60" t="s">
        <v>0</v>
      </c>
      <c r="D3" s="60" t="s">
        <v>76</v>
      </c>
      <c r="E3" s="63" t="s">
        <v>34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8">
      <c r="A4" s="58"/>
      <c r="B4" s="58"/>
      <c r="C4" s="61"/>
      <c r="D4" s="61"/>
      <c r="E4" s="64" t="s">
        <v>35</v>
      </c>
      <c r="F4" s="64" t="s">
        <v>36</v>
      </c>
      <c r="G4" s="66" t="s">
        <v>37</v>
      </c>
      <c r="H4" s="66" t="s">
        <v>38</v>
      </c>
      <c r="I4" s="66" t="s">
        <v>39</v>
      </c>
      <c r="J4" s="66" t="s">
        <v>40</v>
      </c>
      <c r="K4" s="66" t="s">
        <v>41</v>
      </c>
      <c r="L4" s="67" t="s">
        <v>42</v>
      </c>
      <c r="M4" s="66" t="s">
        <v>43</v>
      </c>
      <c r="N4" s="66" t="s">
        <v>44</v>
      </c>
      <c r="O4" s="67" t="s">
        <v>45</v>
      </c>
      <c r="P4" s="66" t="s">
        <v>46</v>
      </c>
      <c r="Q4" s="67" t="s">
        <v>47</v>
      </c>
      <c r="R4" s="67" t="s">
        <v>48</v>
      </c>
      <c r="S4" s="67" t="s">
        <v>49</v>
      </c>
      <c r="T4" s="67" t="s">
        <v>50</v>
      </c>
      <c r="U4" s="67" t="s">
        <v>51</v>
      </c>
      <c r="V4" s="60" t="s">
        <v>60</v>
      </c>
      <c r="W4" s="67" t="s">
        <v>52</v>
      </c>
    </row>
    <row r="5" spans="1:28" ht="86.45" customHeight="1">
      <c r="A5" s="59"/>
      <c r="B5" s="59"/>
      <c r="C5" s="62"/>
      <c r="D5" s="62"/>
      <c r="E5" s="65"/>
      <c r="F5" s="65"/>
      <c r="G5" s="66"/>
      <c r="H5" s="66"/>
      <c r="I5" s="66"/>
      <c r="J5" s="66"/>
      <c r="K5" s="66"/>
      <c r="L5" s="67"/>
      <c r="M5" s="66"/>
      <c r="N5" s="66"/>
      <c r="O5" s="67"/>
      <c r="P5" s="66"/>
      <c r="Q5" s="67"/>
      <c r="R5" s="67"/>
      <c r="S5" s="67"/>
      <c r="T5" s="67"/>
      <c r="U5" s="67"/>
      <c r="V5" s="62"/>
      <c r="W5" s="67"/>
    </row>
    <row r="6" spans="1:28" ht="15.75">
      <c r="A6" s="7">
        <v>1</v>
      </c>
      <c r="B6" s="8" t="s">
        <v>31</v>
      </c>
      <c r="C6" s="31">
        <v>2732163307.9299998</v>
      </c>
      <c r="D6" s="34">
        <v>2689839727.8200002</v>
      </c>
      <c r="E6" s="34">
        <v>18583223.780000001</v>
      </c>
      <c r="F6" s="37"/>
      <c r="G6" s="34">
        <v>620345139.44000006</v>
      </c>
      <c r="H6" s="34">
        <v>1330451333.9200001</v>
      </c>
      <c r="I6" s="34">
        <v>174226779.19999999</v>
      </c>
      <c r="J6" s="34"/>
      <c r="K6" s="34">
        <v>116060886.09999999</v>
      </c>
      <c r="L6" s="34">
        <v>11019988.07</v>
      </c>
      <c r="M6" s="34">
        <v>55256287.640000001</v>
      </c>
      <c r="N6" s="34">
        <v>3133221.82</v>
      </c>
      <c r="O6" s="34">
        <v>30671402.239999998</v>
      </c>
      <c r="P6" s="34">
        <v>273411943.31999999</v>
      </c>
      <c r="Q6" s="34">
        <v>19990220.890000001</v>
      </c>
      <c r="R6" s="34">
        <v>647785.97</v>
      </c>
      <c r="S6" s="34">
        <v>3828579.12</v>
      </c>
      <c r="T6" s="27"/>
      <c r="U6" s="23"/>
      <c r="V6" s="27"/>
      <c r="W6" s="34">
        <v>4550338.5</v>
      </c>
      <c r="X6" s="25"/>
      <c r="Y6" s="3">
        <f>+E6+F6+G6+H6+I6+J6+K6+L6+M6+N6+O6+P6+Q6+R6+S6+T6+U6+V6+W6</f>
        <v>2662177130.0099998</v>
      </c>
      <c r="Z6" s="30">
        <f>+X6-V6</f>
        <v>0</v>
      </c>
      <c r="AA6" s="19"/>
      <c r="AB6" s="2">
        <f>+AA6/1000</f>
        <v>0</v>
      </c>
    </row>
    <row r="7" spans="1:28" ht="15.75">
      <c r="A7" s="7">
        <v>2</v>
      </c>
      <c r="B7" s="8" t="s">
        <v>6</v>
      </c>
      <c r="C7" s="32">
        <v>4537247066.1599998</v>
      </c>
      <c r="D7" s="35">
        <v>4471736989.5100002</v>
      </c>
      <c r="E7" s="35">
        <v>209773910.44999999</v>
      </c>
      <c r="F7" s="37"/>
      <c r="G7" s="35">
        <v>1236032269.26</v>
      </c>
      <c r="H7" s="35">
        <v>561894508.92999995</v>
      </c>
      <c r="I7" s="35">
        <v>1666393259.3800001</v>
      </c>
      <c r="J7" s="35">
        <v>313956682.63</v>
      </c>
      <c r="K7" s="35">
        <v>111273400.22</v>
      </c>
      <c r="L7" s="35">
        <v>1825012.35</v>
      </c>
      <c r="M7" s="35">
        <v>42827415.259999998</v>
      </c>
      <c r="N7" s="35">
        <v>0</v>
      </c>
      <c r="O7" s="35">
        <v>213480.3</v>
      </c>
      <c r="P7" s="35">
        <v>50206893.579999998</v>
      </c>
      <c r="Q7" s="35">
        <v>7320245.5300000003</v>
      </c>
      <c r="R7" s="35">
        <v>2931740.79</v>
      </c>
      <c r="S7" s="35">
        <v>242186.47</v>
      </c>
      <c r="T7" s="35">
        <v>155585.22</v>
      </c>
      <c r="U7" s="23"/>
      <c r="V7" s="27"/>
      <c r="W7" s="35">
        <v>89316899.140000001</v>
      </c>
      <c r="X7" s="25"/>
      <c r="Y7" s="3">
        <f t="shared" ref="Y7:Y49" si="0">+E7+F7+G7+H7+I7+J7+K7+L7+M7+N7+O7+P7+Q7+R7+S7+T7+U7+V7+W7</f>
        <v>4294363489.5099998</v>
      </c>
      <c r="Z7" s="30">
        <f t="shared" ref="Z7:Z50" si="1">+X7-V7</f>
        <v>0</v>
      </c>
      <c r="AA7" s="19"/>
      <c r="AB7" s="2">
        <f t="shared" ref="AB7:AB50" si="2">+AA7/1000</f>
        <v>0</v>
      </c>
    </row>
    <row r="8" spans="1:28" ht="15.75">
      <c r="A8" s="7">
        <v>3</v>
      </c>
      <c r="B8" s="8" t="s">
        <v>7</v>
      </c>
      <c r="C8" s="32">
        <v>265710734</v>
      </c>
      <c r="D8" s="35">
        <v>264547971.63</v>
      </c>
      <c r="E8" s="35">
        <v>10885795.710000001</v>
      </c>
      <c r="F8" s="37"/>
      <c r="G8" s="35">
        <v>72644611.989999995</v>
      </c>
      <c r="H8" s="35">
        <v>36041531.159999996</v>
      </c>
      <c r="I8" s="35">
        <v>121665976.47</v>
      </c>
      <c r="J8" s="35">
        <v>12501288.640000001</v>
      </c>
      <c r="K8" s="35">
        <v>7071769.0599999996</v>
      </c>
      <c r="L8" s="35">
        <v>634000</v>
      </c>
      <c r="M8" s="35">
        <v>2517679.75</v>
      </c>
      <c r="N8" s="35"/>
      <c r="O8" s="35">
        <v>35455.67</v>
      </c>
      <c r="P8" s="35">
        <v>179721</v>
      </c>
      <c r="Q8" s="35"/>
      <c r="R8" s="35"/>
      <c r="S8" s="35">
        <v>129905.55</v>
      </c>
      <c r="T8" s="27"/>
      <c r="U8" s="23"/>
      <c r="V8" s="27"/>
      <c r="W8" s="35">
        <v>204836.63</v>
      </c>
      <c r="X8" s="25"/>
      <c r="Y8" s="3">
        <f t="shared" si="0"/>
        <v>264512571.62999997</v>
      </c>
      <c r="Z8" s="30">
        <f t="shared" si="1"/>
        <v>0</v>
      </c>
      <c r="AA8" s="19"/>
      <c r="AB8" s="2">
        <f t="shared" si="2"/>
        <v>0</v>
      </c>
    </row>
    <row r="9" spans="1:28" ht="15.75">
      <c r="A9" s="7">
        <v>4</v>
      </c>
      <c r="B9" s="8" t="s">
        <v>8</v>
      </c>
      <c r="C9" s="32">
        <v>552115471.40999997</v>
      </c>
      <c r="D9" s="35">
        <v>548635489.27999997</v>
      </c>
      <c r="E9" s="35">
        <v>20881457.600000001</v>
      </c>
      <c r="F9" s="37"/>
      <c r="G9" s="35">
        <v>156502619.33000001</v>
      </c>
      <c r="H9" s="35">
        <v>94238124.109999999</v>
      </c>
      <c r="I9" s="35">
        <v>229840243.15000001</v>
      </c>
      <c r="J9" s="35">
        <v>18192419.879999999</v>
      </c>
      <c r="K9" s="35">
        <v>21089191.800000001</v>
      </c>
      <c r="L9" s="35"/>
      <c r="M9" s="35">
        <v>4508152.8499999996</v>
      </c>
      <c r="N9" s="35"/>
      <c r="O9" s="35">
        <v>89704.53</v>
      </c>
      <c r="P9" s="35">
        <v>896651</v>
      </c>
      <c r="Q9" s="35">
        <v>391364.21</v>
      </c>
      <c r="R9" s="35"/>
      <c r="S9" s="35">
        <v>143603.17000000001</v>
      </c>
      <c r="T9" s="27"/>
      <c r="U9" s="23"/>
      <c r="V9" s="27"/>
      <c r="W9" s="35">
        <v>1861957.65</v>
      </c>
      <c r="X9" s="25"/>
      <c r="Y9" s="3">
        <f t="shared" si="0"/>
        <v>548635489.27999997</v>
      </c>
      <c r="Z9" s="30">
        <f t="shared" si="1"/>
        <v>0</v>
      </c>
      <c r="AA9" s="19"/>
      <c r="AB9" s="2">
        <f t="shared" si="2"/>
        <v>0</v>
      </c>
    </row>
    <row r="10" spans="1:28" ht="15.75">
      <c r="A10" s="7">
        <v>5</v>
      </c>
      <c r="B10" s="8" t="s">
        <v>1</v>
      </c>
      <c r="C10" s="32">
        <v>48803591.899999999</v>
      </c>
      <c r="D10" s="35">
        <v>47309990.409999996</v>
      </c>
      <c r="E10" s="35">
        <v>6556083.0199999996</v>
      </c>
      <c r="F10" s="37"/>
      <c r="G10" s="35">
        <v>8059059.6799999997</v>
      </c>
      <c r="H10" s="35">
        <v>9956553.0899999999</v>
      </c>
      <c r="I10" s="35">
        <v>14533228.869999999</v>
      </c>
      <c r="J10" s="35">
        <v>3314943.88</v>
      </c>
      <c r="K10" s="35">
        <v>2479455.71</v>
      </c>
      <c r="L10" s="35">
        <v>9500</v>
      </c>
      <c r="M10" s="35">
        <v>7496.68</v>
      </c>
      <c r="N10" s="35"/>
      <c r="O10" s="35">
        <v>0</v>
      </c>
      <c r="P10" s="35">
        <v>377605.68</v>
      </c>
      <c r="Q10" s="35">
        <v>345305.38</v>
      </c>
      <c r="R10" s="35">
        <v>0</v>
      </c>
      <c r="S10" s="35">
        <v>6342</v>
      </c>
      <c r="T10" s="27"/>
      <c r="U10" s="23"/>
      <c r="V10" s="27"/>
      <c r="W10" s="35">
        <v>62116.42</v>
      </c>
      <c r="X10" s="25"/>
      <c r="Y10" s="3">
        <f t="shared" si="0"/>
        <v>45707690.410000004</v>
      </c>
      <c r="Z10" s="30">
        <f t="shared" si="1"/>
        <v>0</v>
      </c>
      <c r="AA10" s="19"/>
      <c r="AB10" s="2">
        <f t="shared" si="2"/>
        <v>0</v>
      </c>
    </row>
    <row r="11" spans="1:28" ht="15.75">
      <c r="A11" s="7">
        <v>6</v>
      </c>
      <c r="B11" s="8" t="s">
        <v>2</v>
      </c>
      <c r="C11" s="32">
        <v>200169238.53</v>
      </c>
      <c r="D11" s="35">
        <v>199660588.05000001</v>
      </c>
      <c r="E11" s="35">
        <v>6219086.7400000002</v>
      </c>
      <c r="F11" s="37"/>
      <c r="G11" s="35">
        <v>52253344.539999999</v>
      </c>
      <c r="H11" s="35">
        <v>27197658.170000002</v>
      </c>
      <c r="I11" s="35">
        <v>106813528.27</v>
      </c>
      <c r="J11" s="35">
        <v>1286581.44</v>
      </c>
      <c r="K11" s="35">
        <v>4524923.22</v>
      </c>
      <c r="L11" s="35">
        <v>110000</v>
      </c>
      <c r="M11" s="35">
        <v>1180190.47</v>
      </c>
      <c r="N11" s="35"/>
      <c r="O11" s="35"/>
      <c r="P11" s="35">
        <v>39500</v>
      </c>
      <c r="Q11" s="35">
        <v>10100</v>
      </c>
      <c r="R11" s="35"/>
      <c r="S11" s="35"/>
      <c r="T11" s="27"/>
      <c r="U11" s="23"/>
      <c r="V11" s="27"/>
      <c r="W11" s="35">
        <v>25675.200000000001</v>
      </c>
      <c r="X11" s="25"/>
      <c r="Y11" s="3">
        <f t="shared" si="0"/>
        <v>199660588.04999998</v>
      </c>
      <c r="Z11" s="30">
        <f t="shared" si="1"/>
        <v>0</v>
      </c>
      <c r="AA11" s="19"/>
      <c r="AB11" s="2">
        <f t="shared" si="2"/>
        <v>0</v>
      </c>
    </row>
    <row r="12" spans="1:28" ht="15.75">
      <c r="A12" s="7">
        <v>7</v>
      </c>
      <c r="B12" s="8" t="s">
        <v>3</v>
      </c>
      <c r="C12" s="32">
        <v>205786153</v>
      </c>
      <c r="D12" s="35">
        <v>205525087.81</v>
      </c>
      <c r="E12" s="35">
        <v>12344870.720000001</v>
      </c>
      <c r="F12" s="37"/>
      <c r="G12" s="35">
        <v>70528332.040000007</v>
      </c>
      <c r="H12" s="35"/>
      <c r="I12" s="35">
        <v>107012796.33</v>
      </c>
      <c r="J12" s="35">
        <v>6064136.2999999998</v>
      </c>
      <c r="K12" s="35">
        <v>6656888.3700000001</v>
      </c>
      <c r="L12" s="35">
        <v>409000</v>
      </c>
      <c r="M12" s="35">
        <v>1348529.99</v>
      </c>
      <c r="N12" s="35"/>
      <c r="O12" s="35">
        <v>8997.08</v>
      </c>
      <c r="P12" s="35">
        <v>1116812.06</v>
      </c>
      <c r="Q12" s="35"/>
      <c r="R12" s="35"/>
      <c r="S12" s="35"/>
      <c r="T12" s="27"/>
      <c r="U12" s="23"/>
      <c r="V12" s="27"/>
      <c r="W12" s="35">
        <v>34724.92</v>
      </c>
      <c r="X12" s="25"/>
      <c r="Y12" s="3">
        <f t="shared" si="0"/>
        <v>205525087.81000003</v>
      </c>
      <c r="Z12" s="30">
        <f t="shared" si="1"/>
        <v>0</v>
      </c>
      <c r="AA12" s="19"/>
      <c r="AB12" s="2">
        <f t="shared" si="2"/>
        <v>0</v>
      </c>
    </row>
    <row r="13" spans="1:28" ht="15.75">
      <c r="A13" s="7">
        <v>8</v>
      </c>
      <c r="B13" s="8" t="s">
        <v>9</v>
      </c>
      <c r="C13" s="32">
        <v>383019958.11000001</v>
      </c>
      <c r="D13" s="35">
        <v>380413617.60000002</v>
      </c>
      <c r="E13" s="35">
        <v>11797983.869999999</v>
      </c>
      <c r="F13" s="37"/>
      <c r="G13" s="35">
        <v>141584499.08000001</v>
      </c>
      <c r="H13" s="35">
        <v>56933279.700000003</v>
      </c>
      <c r="I13" s="35">
        <v>129225879.72</v>
      </c>
      <c r="J13" s="35">
        <v>13833407.050000001</v>
      </c>
      <c r="K13" s="35">
        <v>15307858.880000001</v>
      </c>
      <c r="L13" s="35">
        <v>578408</v>
      </c>
      <c r="M13" s="35">
        <v>2147314.7599999998</v>
      </c>
      <c r="N13" s="35">
        <v>20000</v>
      </c>
      <c r="O13" s="35">
        <v>0</v>
      </c>
      <c r="P13" s="35">
        <v>7762036.9699999997</v>
      </c>
      <c r="Q13" s="35">
        <v>199911.8</v>
      </c>
      <c r="R13" s="35"/>
      <c r="S13" s="35">
        <v>49827.06</v>
      </c>
      <c r="T13" s="27"/>
      <c r="U13" s="23"/>
      <c r="V13" s="27"/>
      <c r="W13" s="35">
        <v>966210.71</v>
      </c>
      <c r="X13" s="25"/>
      <c r="Y13" s="3">
        <f t="shared" si="0"/>
        <v>380406617.60000002</v>
      </c>
      <c r="Z13" s="30">
        <f t="shared" si="1"/>
        <v>0</v>
      </c>
      <c r="AA13" s="19"/>
      <c r="AB13" s="2">
        <f t="shared" si="2"/>
        <v>0</v>
      </c>
    </row>
    <row r="14" spans="1:28" ht="15.75">
      <c r="A14" s="7">
        <v>9</v>
      </c>
      <c r="B14" s="8" t="s">
        <v>10</v>
      </c>
      <c r="C14" s="32">
        <v>158129039</v>
      </c>
      <c r="D14" s="35">
        <v>155439668.75</v>
      </c>
      <c r="E14" s="35">
        <v>11907388.029999999</v>
      </c>
      <c r="F14" s="37"/>
      <c r="G14" s="35">
        <v>41074951.899999999</v>
      </c>
      <c r="H14" s="35">
        <v>27113659.079999998</v>
      </c>
      <c r="I14" s="35">
        <v>52166779.509999998</v>
      </c>
      <c r="J14" s="35">
        <v>10905764.140000001</v>
      </c>
      <c r="K14" s="35">
        <v>9634382.5800000001</v>
      </c>
      <c r="L14" s="35">
        <v>210000</v>
      </c>
      <c r="M14" s="35">
        <v>358203.5</v>
      </c>
      <c r="N14" s="35"/>
      <c r="O14" s="35">
        <v>40000</v>
      </c>
      <c r="P14" s="35">
        <v>844928.93</v>
      </c>
      <c r="Q14" s="35">
        <v>458543.68</v>
      </c>
      <c r="R14" s="35"/>
      <c r="S14" s="35"/>
      <c r="T14" s="27"/>
      <c r="U14" s="23"/>
      <c r="V14" s="27"/>
      <c r="W14" s="35">
        <v>553887.4</v>
      </c>
      <c r="X14" s="25"/>
      <c r="Y14" s="3">
        <f t="shared" si="0"/>
        <v>155268488.75</v>
      </c>
      <c r="Z14" s="30">
        <f t="shared" si="1"/>
        <v>0</v>
      </c>
      <c r="AA14" s="19"/>
      <c r="AB14" s="2">
        <f t="shared" si="2"/>
        <v>0</v>
      </c>
    </row>
    <row r="15" spans="1:28" ht="15.75">
      <c r="A15" s="7">
        <v>10</v>
      </c>
      <c r="B15" s="8" t="s">
        <v>11</v>
      </c>
      <c r="C15" s="32">
        <v>430347870</v>
      </c>
      <c r="D15" s="35">
        <v>425700863.23000002</v>
      </c>
      <c r="E15" s="35">
        <v>16304366.560000001</v>
      </c>
      <c r="F15" s="37"/>
      <c r="G15" s="35">
        <v>124458353.7</v>
      </c>
      <c r="H15" s="35">
        <v>78408324.810000002</v>
      </c>
      <c r="I15" s="35">
        <v>162571312.83000001</v>
      </c>
      <c r="J15" s="35">
        <v>14140882.970000001</v>
      </c>
      <c r="K15" s="35">
        <v>16178237.27</v>
      </c>
      <c r="L15" s="35">
        <v>445000</v>
      </c>
      <c r="M15" s="35">
        <v>4527558.22</v>
      </c>
      <c r="N15" s="35">
        <v>109158.53</v>
      </c>
      <c r="O15" s="35">
        <v>248599.09</v>
      </c>
      <c r="P15" s="35">
        <v>6599468.7800000003</v>
      </c>
      <c r="Q15" s="35">
        <v>784080</v>
      </c>
      <c r="R15" s="35"/>
      <c r="S15" s="35">
        <v>739218.25</v>
      </c>
      <c r="T15" s="27"/>
      <c r="U15" s="23"/>
      <c r="V15" s="27"/>
      <c r="W15" s="35">
        <v>85382.22</v>
      </c>
      <c r="X15" s="25"/>
      <c r="Y15" s="3">
        <f t="shared" si="0"/>
        <v>425599943.22999996</v>
      </c>
      <c r="Z15" s="30">
        <f t="shared" si="1"/>
        <v>0</v>
      </c>
      <c r="AA15" s="19"/>
      <c r="AB15" s="2">
        <f t="shared" si="2"/>
        <v>0</v>
      </c>
    </row>
    <row r="16" spans="1:28" ht="15.75">
      <c r="A16" s="7">
        <v>11</v>
      </c>
      <c r="B16" s="8" t="s">
        <v>12</v>
      </c>
      <c r="C16" s="32">
        <v>366625589.07999998</v>
      </c>
      <c r="D16" s="35">
        <v>362202550.81999999</v>
      </c>
      <c r="E16" s="35">
        <v>11997200.18</v>
      </c>
      <c r="F16" s="34">
        <v>206473.68</v>
      </c>
      <c r="G16" s="35">
        <v>106191913.67</v>
      </c>
      <c r="H16" s="35">
        <v>41249490.960000001</v>
      </c>
      <c r="I16" s="35">
        <v>177040590.11000001</v>
      </c>
      <c r="J16" s="35">
        <v>5112291.2300000004</v>
      </c>
      <c r="K16" s="35">
        <v>13522027.32</v>
      </c>
      <c r="L16" s="35">
        <v>691000</v>
      </c>
      <c r="M16" s="35">
        <v>1462684.94</v>
      </c>
      <c r="N16" s="35"/>
      <c r="O16" s="35">
        <v>20000</v>
      </c>
      <c r="P16" s="35">
        <v>3353871.48</v>
      </c>
      <c r="Q16" s="35"/>
      <c r="R16" s="35">
        <v>7875</v>
      </c>
      <c r="S16" s="35">
        <v>57144.5</v>
      </c>
      <c r="T16" s="27"/>
      <c r="U16" s="23"/>
      <c r="V16" s="27"/>
      <c r="W16" s="35">
        <v>160585.43</v>
      </c>
      <c r="X16" s="25"/>
      <c r="Y16" s="3">
        <f t="shared" si="0"/>
        <v>361073148.50000006</v>
      </c>
      <c r="Z16" s="30">
        <f t="shared" si="1"/>
        <v>0</v>
      </c>
      <c r="AA16" s="19"/>
      <c r="AB16" s="2">
        <f t="shared" si="2"/>
        <v>0</v>
      </c>
    </row>
    <row r="17" spans="1:28" ht="15.75">
      <c r="A17" s="7">
        <v>12</v>
      </c>
      <c r="B17" s="8" t="s">
        <v>13</v>
      </c>
      <c r="C17" s="32">
        <v>314233578</v>
      </c>
      <c r="D17" s="35">
        <v>311473264.75999999</v>
      </c>
      <c r="E17" s="35">
        <v>10975680.140000001</v>
      </c>
      <c r="F17" s="34"/>
      <c r="G17" s="35">
        <v>75027622.269999996</v>
      </c>
      <c r="H17" s="35">
        <v>33104941.309999999</v>
      </c>
      <c r="I17" s="35">
        <v>173248892.75</v>
      </c>
      <c r="J17" s="35">
        <v>3525487.62</v>
      </c>
      <c r="K17" s="35">
        <v>9703287.5299999993</v>
      </c>
      <c r="L17" s="35">
        <v>197000</v>
      </c>
      <c r="M17" s="35">
        <v>1771106.96</v>
      </c>
      <c r="N17" s="35"/>
      <c r="O17" s="35">
        <v>3000</v>
      </c>
      <c r="P17" s="35">
        <v>2957258.48</v>
      </c>
      <c r="Q17" s="35"/>
      <c r="R17" s="35"/>
      <c r="S17" s="35">
        <v>91928.2</v>
      </c>
      <c r="T17" s="27"/>
      <c r="U17" s="23"/>
      <c r="V17" s="27"/>
      <c r="W17" s="35">
        <v>10467.18</v>
      </c>
      <c r="X17" s="25"/>
      <c r="Y17" s="3">
        <f t="shared" si="0"/>
        <v>310616672.44</v>
      </c>
      <c r="Z17" s="30">
        <f t="shared" si="1"/>
        <v>0</v>
      </c>
      <c r="AA17" s="19"/>
      <c r="AB17" s="2">
        <f t="shared" si="2"/>
        <v>0</v>
      </c>
    </row>
    <row r="18" spans="1:28" ht="15.75">
      <c r="A18" s="7">
        <v>13</v>
      </c>
      <c r="B18" s="8" t="s">
        <v>14</v>
      </c>
      <c r="C18" s="32">
        <v>432221378</v>
      </c>
      <c r="D18" s="35">
        <v>425428452.38</v>
      </c>
      <c r="E18" s="35">
        <v>18369353.170000002</v>
      </c>
      <c r="F18" s="34"/>
      <c r="G18" s="35">
        <v>112286876.38</v>
      </c>
      <c r="H18" s="35">
        <v>55925809.619999997</v>
      </c>
      <c r="I18" s="35">
        <v>209100446.97999999</v>
      </c>
      <c r="J18" s="35">
        <v>5145331.74</v>
      </c>
      <c r="K18" s="35">
        <v>16194289.75</v>
      </c>
      <c r="L18" s="35">
        <v>519174.8</v>
      </c>
      <c r="M18" s="35">
        <v>1442900.77</v>
      </c>
      <c r="N18" s="35"/>
      <c r="O18" s="35">
        <v>670236.25</v>
      </c>
      <c r="P18" s="35">
        <v>3921976.41</v>
      </c>
      <c r="Q18" s="35">
        <v>428329.04</v>
      </c>
      <c r="R18" s="35">
        <v>0</v>
      </c>
      <c r="S18" s="35">
        <v>0</v>
      </c>
      <c r="T18" s="27"/>
      <c r="U18" s="23"/>
      <c r="V18" s="27"/>
      <c r="W18" s="35">
        <v>216141.6</v>
      </c>
      <c r="X18" s="25"/>
      <c r="Y18" s="3">
        <f t="shared" si="0"/>
        <v>424220866.51000005</v>
      </c>
      <c r="Z18" s="30">
        <f t="shared" si="1"/>
        <v>0</v>
      </c>
      <c r="AA18" s="19"/>
      <c r="AB18" s="2">
        <f t="shared" si="2"/>
        <v>0</v>
      </c>
    </row>
    <row r="19" spans="1:28" ht="15.75">
      <c r="A19" s="7">
        <v>14</v>
      </c>
      <c r="B19" s="8" t="s">
        <v>15</v>
      </c>
      <c r="C19" s="32">
        <v>441397426.11000001</v>
      </c>
      <c r="D19" s="35">
        <v>434900087.22000003</v>
      </c>
      <c r="E19" s="35">
        <v>17786248.98</v>
      </c>
      <c r="F19" s="35">
        <v>438024.11</v>
      </c>
      <c r="G19" s="35">
        <v>103287951.09</v>
      </c>
      <c r="H19" s="35">
        <v>41269678.299999997</v>
      </c>
      <c r="I19" s="35">
        <v>250794913.50999999</v>
      </c>
      <c r="J19" s="35">
        <v>997428.94</v>
      </c>
      <c r="K19" s="35">
        <v>13577975.800000001</v>
      </c>
      <c r="L19" s="35">
        <v>373800</v>
      </c>
      <c r="M19" s="35">
        <v>933165.54</v>
      </c>
      <c r="N19" s="35"/>
      <c r="O19" s="35">
        <v>246647.56</v>
      </c>
      <c r="P19" s="35">
        <v>4619547.91</v>
      </c>
      <c r="Q19" s="35">
        <v>50000</v>
      </c>
      <c r="R19" s="35"/>
      <c r="S19" s="35"/>
      <c r="T19" s="27"/>
      <c r="U19" s="23"/>
      <c r="V19" s="34">
        <v>43091.39</v>
      </c>
      <c r="W19" s="35">
        <v>79592.34</v>
      </c>
      <c r="X19" s="25"/>
      <c r="Y19" s="3">
        <f t="shared" si="0"/>
        <v>434498065.47000003</v>
      </c>
      <c r="Z19" s="30">
        <f t="shared" si="1"/>
        <v>-43091.39</v>
      </c>
      <c r="AA19" s="19"/>
      <c r="AB19" s="2">
        <f t="shared" si="2"/>
        <v>0</v>
      </c>
    </row>
    <row r="20" spans="1:28" ht="15.75">
      <c r="A20" s="7">
        <v>15</v>
      </c>
      <c r="B20" s="8" t="s">
        <v>16</v>
      </c>
      <c r="C20" s="32">
        <v>403975137.88</v>
      </c>
      <c r="D20" s="35">
        <v>400644375.42000002</v>
      </c>
      <c r="E20" s="35">
        <v>15124511.51</v>
      </c>
      <c r="F20" s="35">
        <v>92965.71</v>
      </c>
      <c r="G20" s="35">
        <v>95360434.920000002</v>
      </c>
      <c r="H20" s="35">
        <v>48061796.299999997</v>
      </c>
      <c r="I20" s="35">
        <v>209793955.37</v>
      </c>
      <c r="J20" s="35">
        <v>7003046.1799999997</v>
      </c>
      <c r="K20" s="35">
        <v>16138154.050000001</v>
      </c>
      <c r="L20" s="35">
        <v>499780.67</v>
      </c>
      <c r="M20" s="35">
        <v>1722017.22</v>
      </c>
      <c r="N20" s="35"/>
      <c r="O20" s="35">
        <v>420127.8</v>
      </c>
      <c r="P20" s="35">
        <v>4801888.5999999996</v>
      </c>
      <c r="Q20" s="35"/>
      <c r="R20" s="35">
        <v>29888.21</v>
      </c>
      <c r="S20" s="35">
        <v>23234</v>
      </c>
      <c r="T20" s="27"/>
      <c r="U20" s="23"/>
      <c r="V20" s="35">
        <v>874175.65</v>
      </c>
      <c r="W20" s="35">
        <v>528556.23</v>
      </c>
      <c r="X20" s="25"/>
      <c r="Y20" s="3">
        <f t="shared" si="0"/>
        <v>400474532.42000008</v>
      </c>
      <c r="Z20" s="30">
        <f t="shared" si="1"/>
        <v>-874175.65</v>
      </c>
      <c r="AA20" s="19"/>
      <c r="AB20" s="2">
        <f t="shared" si="2"/>
        <v>0</v>
      </c>
    </row>
    <row r="21" spans="1:28" ht="15.75">
      <c r="A21" s="7">
        <v>16</v>
      </c>
      <c r="B21" s="8" t="s">
        <v>4</v>
      </c>
      <c r="C21" s="32">
        <v>630171794.75999999</v>
      </c>
      <c r="D21" s="35">
        <v>618605341.16999996</v>
      </c>
      <c r="E21" s="35">
        <v>27632400.969999999</v>
      </c>
      <c r="F21" s="35">
        <v>1466426.03</v>
      </c>
      <c r="G21" s="35">
        <v>193621717.72</v>
      </c>
      <c r="H21" s="35">
        <v>67445302.390000001</v>
      </c>
      <c r="I21" s="35">
        <v>275551659.5</v>
      </c>
      <c r="J21" s="35">
        <v>12743221.18</v>
      </c>
      <c r="K21" s="35">
        <v>28312314.719999999</v>
      </c>
      <c r="L21" s="35">
        <v>370000</v>
      </c>
      <c r="M21" s="35">
        <v>2372599.31</v>
      </c>
      <c r="N21" s="35"/>
      <c r="O21" s="35">
        <v>897997.73</v>
      </c>
      <c r="P21" s="35">
        <v>5911674.25</v>
      </c>
      <c r="Q21" s="35">
        <v>334000</v>
      </c>
      <c r="R21" s="35">
        <v>163565.93</v>
      </c>
      <c r="S21" s="35">
        <v>319956</v>
      </c>
      <c r="T21" s="27"/>
      <c r="U21" s="23"/>
      <c r="V21" s="35">
        <v>64421.4</v>
      </c>
      <c r="W21" s="35">
        <v>518416.77</v>
      </c>
      <c r="X21" s="25"/>
      <c r="Y21" s="3">
        <f t="shared" si="0"/>
        <v>617725673.89999986</v>
      </c>
      <c r="Z21" s="30">
        <f t="shared" si="1"/>
        <v>-64421.4</v>
      </c>
      <c r="AA21" s="19"/>
      <c r="AB21" s="2">
        <f t="shared" si="2"/>
        <v>0</v>
      </c>
    </row>
    <row r="22" spans="1:28" ht="15.75">
      <c r="A22" s="7">
        <v>17</v>
      </c>
      <c r="B22" s="8" t="s">
        <v>17</v>
      </c>
      <c r="C22" s="32">
        <v>423036255.38999999</v>
      </c>
      <c r="D22" s="35">
        <v>418810650.49000001</v>
      </c>
      <c r="E22" s="35">
        <v>16942517.670000002</v>
      </c>
      <c r="F22" s="35"/>
      <c r="G22" s="35">
        <v>115672500.34</v>
      </c>
      <c r="H22" s="35">
        <v>52609894.82</v>
      </c>
      <c r="I22" s="35">
        <v>202361212.72</v>
      </c>
      <c r="J22" s="35">
        <v>6933103.1399999997</v>
      </c>
      <c r="K22" s="35">
        <v>15780296.83</v>
      </c>
      <c r="L22" s="35">
        <v>190000</v>
      </c>
      <c r="M22" s="35">
        <v>1631030.34</v>
      </c>
      <c r="N22" s="35"/>
      <c r="O22" s="35">
        <v>367768.17</v>
      </c>
      <c r="P22" s="35">
        <v>3395881.78</v>
      </c>
      <c r="Q22" s="35">
        <v>7731.68</v>
      </c>
      <c r="R22" s="35">
        <v>40000</v>
      </c>
      <c r="S22" s="35">
        <v>185985</v>
      </c>
      <c r="T22" s="27"/>
      <c r="U22" s="23"/>
      <c r="V22" s="35"/>
      <c r="W22" s="35">
        <v>156250</v>
      </c>
      <c r="X22" s="25"/>
      <c r="Y22" s="3">
        <f t="shared" si="0"/>
        <v>416274172.48999995</v>
      </c>
      <c r="Z22" s="30">
        <f t="shared" si="1"/>
        <v>0</v>
      </c>
      <c r="AA22" s="19"/>
      <c r="AB22" s="2">
        <f t="shared" si="2"/>
        <v>0</v>
      </c>
    </row>
    <row r="23" spans="1:28" ht="15.75">
      <c r="A23" s="7">
        <v>18</v>
      </c>
      <c r="B23" s="8" t="s">
        <v>18</v>
      </c>
      <c r="C23" s="32">
        <v>349854514.49000001</v>
      </c>
      <c r="D23" s="35">
        <v>342515246.91000003</v>
      </c>
      <c r="E23" s="35">
        <v>15761211.539999999</v>
      </c>
      <c r="F23" s="35">
        <v>776119.85</v>
      </c>
      <c r="G23" s="35">
        <v>103327925.23999999</v>
      </c>
      <c r="H23" s="35">
        <v>37360372.219999999</v>
      </c>
      <c r="I23" s="35">
        <v>154891061.5</v>
      </c>
      <c r="J23" s="35">
        <v>6726147.5800000001</v>
      </c>
      <c r="K23" s="35">
        <v>12852841.119999999</v>
      </c>
      <c r="L23" s="35">
        <v>458998</v>
      </c>
      <c r="M23" s="35">
        <v>2877878.76</v>
      </c>
      <c r="N23" s="35">
        <v>75351</v>
      </c>
      <c r="O23" s="35">
        <v>825487.85</v>
      </c>
      <c r="P23" s="35">
        <v>5329527.12</v>
      </c>
      <c r="Q23" s="35"/>
      <c r="R23" s="35"/>
      <c r="S23" s="35">
        <v>78309</v>
      </c>
      <c r="T23" s="27"/>
      <c r="U23" s="23"/>
      <c r="V23" s="35">
        <v>306059.3</v>
      </c>
      <c r="W23" s="35">
        <v>116073.17</v>
      </c>
      <c r="X23" s="25"/>
      <c r="Y23" s="3">
        <f t="shared" si="0"/>
        <v>341763363.25000006</v>
      </c>
      <c r="Z23" s="30">
        <f t="shared" si="1"/>
        <v>-306059.3</v>
      </c>
      <c r="AA23" s="19"/>
      <c r="AB23" s="2">
        <f t="shared" si="2"/>
        <v>0</v>
      </c>
    </row>
    <row r="24" spans="1:28" ht="15.75">
      <c r="A24" s="7">
        <v>19</v>
      </c>
      <c r="B24" s="8" t="s">
        <v>19</v>
      </c>
      <c r="C24" s="32">
        <v>406294202.29000002</v>
      </c>
      <c r="D24" s="35">
        <v>398134097.11000001</v>
      </c>
      <c r="E24" s="35">
        <v>11578066.75</v>
      </c>
      <c r="F24" s="35"/>
      <c r="G24" s="35">
        <v>85736969.739999995</v>
      </c>
      <c r="H24" s="35">
        <v>36403828.530000001</v>
      </c>
      <c r="I24" s="35">
        <v>237955658.33000001</v>
      </c>
      <c r="J24" s="35">
        <v>6446152.3099999996</v>
      </c>
      <c r="K24" s="35">
        <v>9474744.0299999993</v>
      </c>
      <c r="L24" s="35">
        <v>376335.24</v>
      </c>
      <c r="M24" s="35">
        <v>2348874.04</v>
      </c>
      <c r="N24" s="35"/>
      <c r="O24" s="35">
        <v>273887.28000000003</v>
      </c>
      <c r="P24" s="35">
        <v>6282047.1399999997</v>
      </c>
      <c r="Q24" s="35">
        <v>24275</v>
      </c>
      <c r="R24" s="35"/>
      <c r="S24" s="35">
        <v>1100</v>
      </c>
      <c r="T24" s="27"/>
      <c r="U24" s="23"/>
      <c r="V24" s="35">
        <v>6872.55</v>
      </c>
      <c r="W24" s="35">
        <v>122240.8</v>
      </c>
      <c r="X24" s="25"/>
      <c r="Y24" s="3">
        <f t="shared" si="0"/>
        <v>397031051.74000001</v>
      </c>
      <c r="Z24" s="30">
        <f t="shared" si="1"/>
        <v>-6872.55</v>
      </c>
      <c r="AA24" s="19"/>
      <c r="AB24" s="2">
        <f t="shared" si="2"/>
        <v>0</v>
      </c>
    </row>
    <row r="25" spans="1:28" ht="15.75">
      <c r="A25" s="7">
        <v>20</v>
      </c>
      <c r="B25" s="8" t="s">
        <v>20</v>
      </c>
      <c r="C25" s="32">
        <v>370658836</v>
      </c>
      <c r="D25" s="35">
        <v>365418060.01999998</v>
      </c>
      <c r="E25" s="35">
        <v>18135034.09</v>
      </c>
      <c r="F25" s="35">
        <v>495135.25</v>
      </c>
      <c r="G25" s="35">
        <v>97141225.579999998</v>
      </c>
      <c r="H25" s="35">
        <v>38138240.840000004</v>
      </c>
      <c r="I25" s="35">
        <v>185491433.86000001</v>
      </c>
      <c r="J25" s="35">
        <v>4657682.3499999996</v>
      </c>
      <c r="K25" s="35">
        <v>13571443.130000001</v>
      </c>
      <c r="L25" s="35">
        <v>652999.36</v>
      </c>
      <c r="M25" s="35">
        <v>1345447.87</v>
      </c>
      <c r="N25" s="35"/>
      <c r="O25" s="35">
        <v>460017.67</v>
      </c>
      <c r="P25" s="35">
        <v>3085318.99</v>
      </c>
      <c r="Q25" s="35">
        <v>115994.4</v>
      </c>
      <c r="R25" s="35">
        <v>61340</v>
      </c>
      <c r="S25" s="35">
        <v>111374.02</v>
      </c>
      <c r="T25" s="27"/>
      <c r="U25" s="23"/>
      <c r="V25" s="35">
        <v>914363.98</v>
      </c>
      <c r="W25" s="35">
        <v>370304.81</v>
      </c>
      <c r="X25" s="25"/>
      <c r="Y25" s="3">
        <f t="shared" si="0"/>
        <v>364747356.20000005</v>
      </c>
      <c r="Z25" s="30">
        <f t="shared" si="1"/>
        <v>-914363.98</v>
      </c>
      <c r="AA25" s="19"/>
      <c r="AB25" s="2">
        <f t="shared" si="2"/>
        <v>0</v>
      </c>
    </row>
    <row r="26" spans="1:28" ht="15.75">
      <c r="A26" s="7">
        <v>21</v>
      </c>
      <c r="B26" s="8" t="s">
        <v>21</v>
      </c>
      <c r="C26" s="32">
        <v>271032339.81</v>
      </c>
      <c r="D26" s="35">
        <v>268960781.80000001</v>
      </c>
      <c r="E26" s="35">
        <v>12165058.220000001</v>
      </c>
      <c r="F26" s="35"/>
      <c r="G26" s="35">
        <v>69466526.670000002</v>
      </c>
      <c r="H26" s="35">
        <v>30793047.670000002</v>
      </c>
      <c r="I26" s="35">
        <v>136538266.86000001</v>
      </c>
      <c r="J26" s="35">
        <v>3687705.56</v>
      </c>
      <c r="K26" s="35">
        <v>10882093.199999999</v>
      </c>
      <c r="L26" s="35">
        <v>154000</v>
      </c>
      <c r="M26" s="35">
        <v>838953</v>
      </c>
      <c r="N26" s="35"/>
      <c r="O26" s="35">
        <v>28000</v>
      </c>
      <c r="P26" s="35">
        <v>4083208.44</v>
      </c>
      <c r="Q26" s="35">
        <v>4760</v>
      </c>
      <c r="R26" s="35">
        <v>20000</v>
      </c>
      <c r="S26" s="35">
        <v>69500</v>
      </c>
      <c r="T26" s="27"/>
      <c r="U26" s="23"/>
      <c r="V26" s="27"/>
      <c r="W26" s="35">
        <v>31446.46</v>
      </c>
      <c r="X26" s="25"/>
      <c r="Y26" s="3">
        <f t="shared" si="0"/>
        <v>268762566.07999998</v>
      </c>
      <c r="Z26" s="30">
        <f t="shared" si="1"/>
        <v>0</v>
      </c>
      <c r="AA26" s="19"/>
      <c r="AB26" s="2">
        <f t="shared" si="2"/>
        <v>0</v>
      </c>
    </row>
    <row r="27" spans="1:28" ht="15.75">
      <c r="A27" s="7">
        <v>22</v>
      </c>
      <c r="B27" s="8" t="s">
        <v>22</v>
      </c>
      <c r="C27" s="32">
        <v>738375505.79999995</v>
      </c>
      <c r="D27" s="35">
        <v>705457415.08000004</v>
      </c>
      <c r="E27" s="35">
        <v>39575218.969999999</v>
      </c>
      <c r="F27" s="35"/>
      <c r="G27" s="35">
        <v>163982858.50999999</v>
      </c>
      <c r="H27" s="35">
        <v>64680193.490000002</v>
      </c>
      <c r="I27" s="35">
        <v>351176289</v>
      </c>
      <c r="J27" s="35">
        <v>22110210.609999999</v>
      </c>
      <c r="K27" s="35">
        <v>23826393.859999999</v>
      </c>
      <c r="L27" s="35">
        <v>339520</v>
      </c>
      <c r="M27" s="35">
        <v>2566029.52</v>
      </c>
      <c r="N27" s="35"/>
      <c r="O27" s="35">
        <v>1271484.3500000001</v>
      </c>
      <c r="P27" s="35">
        <v>29304979.800000001</v>
      </c>
      <c r="Q27" s="35">
        <v>23250</v>
      </c>
      <c r="R27" s="35">
        <v>92000</v>
      </c>
      <c r="S27" s="35">
        <v>94968.8</v>
      </c>
      <c r="T27" s="27"/>
      <c r="U27" s="23"/>
      <c r="V27" s="35">
        <v>195751.28</v>
      </c>
      <c r="W27" s="35">
        <v>1745204.51</v>
      </c>
      <c r="X27" s="25"/>
      <c r="Y27" s="3">
        <f t="shared" si="0"/>
        <v>700984352.69999993</v>
      </c>
      <c r="Z27" s="30">
        <f t="shared" si="1"/>
        <v>-195751.28</v>
      </c>
      <c r="AA27" s="19"/>
      <c r="AB27" s="2">
        <f t="shared" si="2"/>
        <v>0</v>
      </c>
    </row>
    <row r="28" spans="1:28" ht="15.75">
      <c r="A28" s="7">
        <v>23</v>
      </c>
      <c r="B28" s="8" t="s">
        <v>23</v>
      </c>
      <c r="C28" s="32">
        <v>286615382.69999999</v>
      </c>
      <c r="D28" s="35">
        <v>283079127.54000002</v>
      </c>
      <c r="E28" s="35">
        <v>13566280.51</v>
      </c>
      <c r="F28" s="35">
        <v>190304.49</v>
      </c>
      <c r="G28" s="35">
        <v>93060136.430000007</v>
      </c>
      <c r="H28" s="35">
        <v>30933198.5</v>
      </c>
      <c r="I28" s="35">
        <v>123538119.23</v>
      </c>
      <c r="J28" s="35">
        <v>5879602.9000000004</v>
      </c>
      <c r="K28" s="35">
        <v>10036991.119999999</v>
      </c>
      <c r="L28" s="35">
        <v>613062</v>
      </c>
      <c r="M28" s="35">
        <v>941928.22</v>
      </c>
      <c r="N28" s="35"/>
      <c r="O28" s="35">
        <v>0</v>
      </c>
      <c r="P28" s="35">
        <v>3554035.6</v>
      </c>
      <c r="Q28" s="35">
        <v>38758.300000000003</v>
      </c>
      <c r="R28" s="35">
        <v>256749.77</v>
      </c>
      <c r="S28" s="35">
        <v>106529.1</v>
      </c>
      <c r="T28" s="27"/>
      <c r="U28" s="23"/>
      <c r="V28" s="35">
        <v>17887.990000000002</v>
      </c>
      <c r="W28" s="35">
        <v>208729.41</v>
      </c>
      <c r="X28" s="25"/>
      <c r="Y28" s="3">
        <f t="shared" si="0"/>
        <v>282942313.57000011</v>
      </c>
      <c r="Z28" s="30">
        <f t="shared" si="1"/>
        <v>-17887.990000000002</v>
      </c>
      <c r="AA28" s="19"/>
      <c r="AB28" s="2">
        <f t="shared" si="2"/>
        <v>0</v>
      </c>
    </row>
    <row r="29" spans="1:28" ht="15.75">
      <c r="A29" s="7">
        <v>24</v>
      </c>
      <c r="B29" s="8" t="s">
        <v>24</v>
      </c>
      <c r="C29" s="32">
        <v>401809720.42000002</v>
      </c>
      <c r="D29" s="35">
        <v>397822648.49000001</v>
      </c>
      <c r="E29" s="35">
        <v>9882068.5600000005</v>
      </c>
      <c r="F29" s="35"/>
      <c r="G29" s="35">
        <v>63300510.149999999</v>
      </c>
      <c r="H29" s="35">
        <v>70761989.459999993</v>
      </c>
      <c r="I29" s="35">
        <v>239020937.5</v>
      </c>
      <c r="J29" s="35">
        <v>511496.53</v>
      </c>
      <c r="K29" s="35">
        <v>10160221.1</v>
      </c>
      <c r="L29" s="35">
        <v>206930</v>
      </c>
      <c r="M29" s="35">
        <v>1130558.81</v>
      </c>
      <c r="N29" s="35"/>
      <c r="O29" s="35">
        <v>137790</v>
      </c>
      <c r="P29" s="35">
        <v>2345380.87</v>
      </c>
      <c r="Q29" s="35">
        <v>167439.46</v>
      </c>
      <c r="R29" s="35">
        <v>9669.1</v>
      </c>
      <c r="S29" s="35">
        <v>102135.75</v>
      </c>
      <c r="T29" s="27"/>
      <c r="U29" s="23"/>
      <c r="V29" s="35"/>
      <c r="W29" s="35">
        <v>73287.199999999997</v>
      </c>
      <c r="X29" s="25"/>
      <c r="Y29" s="3">
        <f t="shared" si="0"/>
        <v>397810414.48999995</v>
      </c>
      <c r="Z29" s="30">
        <f t="shared" si="1"/>
        <v>0</v>
      </c>
      <c r="AA29" s="19"/>
      <c r="AB29" s="2">
        <f t="shared" si="2"/>
        <v>0</v>
      </c>
    </row>
    <row r="30" spans="1:28" ht="15.75">
      <c r="A30" s="7">
        <v>25</v>
      </c>
      <c r="B30" s="8" t="s">
        <v>25</v>
      </c>
      <c r="C30" s="32">
        <v>347863269.25</v>
      </c>
      <c r="D30" s="35">
        <v>344023806.88</v>
      </c>
      <c r="E30" s="35">
        <v>18211930.23</v>
      </c>
      <c r="F30" s="35"/>
      <c r="G30" s="35">
        <v>109736348.83</v>
      </c>
      <c r="H30" s="35">
        <v>37819050.090000004</v>
      </c>
      <c r="I30" s="35">
        <v>152198876.18000001</v>
      </c>
      <c r="J30" s="35">
        <v>7341680.96</v>
      </c>
      <c r="K30" s="35">
        <v>14710264.060000001</v>
      </c>
      <c r="L30" s="35">
        <v>344465</v>
      </c>
      <c r="M30" s="35">
        <v>1343648.34</v>
      </c>
      <c r="N30" s="35"/>
      <c r="O30" s="35">
        <v>463519.86</v>
      </c>
      <c r="P30" s="35">
        <v>1029084.68</v>
      </c>
      <c r="Q30" s="35">
        <v>9750</v>
      </c>
      <c r="R30" s="35"/>
      <c r="S30" s="35">
        <v>253208.88</v>
      </c>
      <c r="T30" s="27"/>
      <c r="U30" s="23"/>
      <c r="V30" s="35">
        <v>50427.37</v>
      </c>
      <c r="W30" s="35">
        <v>188844.4</v>
      </c>
      <c r="X30" s="25"/>
      <c r="Y30" s="3">
        <f t="shared" si="0"/>
        <v>343701098.88</v>
      </c>
      <c r="Z30" s="30">
        <f t="shared" si="1"/>
        <v>-50427.37</v>
      </c>
      <c r="AA30" s="19"/>
      <c r="AB30" s="2">
        <f t="shared" si="2"/>
        <v>0</v>
      </c>
    </row>
    <row r="31" spans="1:28" ht="15.75">
      <c r="A31" s="7">
        <v>26</v>
      </c>
      <c r="B31" s="8" t="s">
        <v>26</v>
      </c>
      <c r="C31" s="32">
        <v>528444003.57999998</v>
      </c>
      <c r="D31" s="35">
        <v>516123336.32999998</v>
      </c>
      <c r="E31" s="35">
        <v>15884083.4</v>
      </c>
      <c r="F31" s="35">
        <v>667041.47</v>
      </c>
      <c r="G31" s="35">
        <v>150340740.27000001</v>
      </c>
      <c r="H31" s="35">
        <v>58313020.270000003</v>
      </c>
      <c r="I31" s="35">
        <v>241164172.34</v>
      </c>
      <c r="J31" s="35">
        <v>5587900.0599999996</v>
      </c>
      <c r="K31" s="35">
        <v>19283718.960000001</v>
      </c>
      <c r="L31" s="35">
        <v>550000</v>
      </c>
      <c r="M31" s="35">
        <v>3024721.67</v>
      </c>
      <c r="N31" s="35">
        <v>36000</v>
      </c>
      <c r="O31" s="35">
        <v>708065.38</v>
      </c>
      <c r="P31" s="35">
        <v>18255170.149999999</v>
      </c>
      <c r="Q31" s="35">
        <v>662799.6</v>
      </c>
      <c r="R31" s="35">
        <v>711744.4</v>
      </c>
      <c r="S31" s="35">
        <v>9015.9</v>
      </c>
      <c r="T31" s="27"/>
      <c r="U31" s="23"/>
      <c r="V31" s="35">
        <v>19098.59</v>
      </c>
      <c r="W31" s="35">
        <v>428690.37</v>
      </c>
      <c r="X31" s="25"/>
      <c r="Y31" s="3">
        <f t="shared" si="0"/>
        <v>515645982.82999992</v>
      </c>
      <c r="Z31" s="30">
        <f t="shared" si="1"/>
        <v>-19098.59</v>
      </c>
      <c r="AA31" s="19"/>
      <c r="AB31" s="2">
        <f t="shared" si="2"/>
        <v>0</v>
      </c>
    </row>
    <row r="32" spans="1:28" ht="15.75">
      <c r="A32" s="7">
        <v>27</v>
      </c>
      <c r="B32" s="8" t="s">
        <v>33</v>
      </c>
      <c r="C32" s="32">
        <v>490015877.22000003</v>
      </c>
      <c r="D32" s="35">
        <v>487790837.14999998</v>
      </c>
      <c r="E32" s="35">
        <v>17723529.870000001</v>
      </c>
      <c r="F32" s="35">
        <v>314126.55</v>
      </c>
      <c r="G32" s="35">
        <v>142184566.12</v>
      </c>
      <c r="H32" s="35">
        <v>57450011.640000001</v>
      </c>
      <c r="I32" s="35">
        <v>240813222.83000001</v>
      </c>
      <c r="J32" s="35">
        <v>4163809.96</v>
      </c>
      <c r="K32" s="35">
        <v>17067824.379999999</v>
      </c>
      <c r="L32" s="35">
        <v>268600</v>
      </c>
      <c r="M32" s="35">
        <v>1929334.74</v>
      </c>
      <c r="N32" s="35">
        <v>10000</v>
      </c>
      <c r="O32" s="35">
        <v>111275.16</v>
      </c>
      <c r="P32" s="35">
        <v>4232646.7699999996</v>
      </c>
      <c r="Q32" s="35">
        <v>60000</v>
      </c>
      <c r="R32" s="35">
        <v>107629.92</v>
      </c>
      <c r="S32" s="35">
        <v>200000</v>
      </c>
      <c r="T32" s="27"/>
      <c r="U32" s="23"/>
      <c r="V32" s="35">
        <v>105697.65</v>
      </c>
      <c r="W32" s="35">
        <v>437026.78</v>
      </c>
      <c r="X32" s="25"/>
      <c r="Y32" s="3">
        <f t="shared" si="0"/>
        <v>487179302.36999995</v>
      </c>
      <c r="Z32" s="30">
        <f t="shared" si="1"/>
        <v>-105697.65</v>
      </c>
      <c r="AA32" s="19"/>
      <c r="AB32" s="2">
        <f t="shared" si="2"/>
        <v>0</v>
      </c>
    </row>
    <row r="33" spans="1:28" ht="15.75">
      <c r="A33" s="7">
        <v>28</v>
      </c>
      <c r="B33" s="8" t="s">
        <v>27</v>
      </c>
      <c r="C33" s="32">
        <v>375266172.54000002</v>
      </c>
      <c r="D33" s="35">
        <v>367817363.39999998</v>
      </c>
      <c r="E33" s="35">
        <v>17039498.27</v>
      </c>
      <c r="F33" s="35">
        <v>546411.9</v>
      </c>
      <c r="G33" s="35">
        <v>108048830.81999999</v>
      </c>
      <c r="H33" s="35">
        <v>49966248.890000001</v>
      </c>
      <c r="I33" s="35">
        <v>155251558.15000001</v>
      </c>
      <c r="J33" s="35">
        <v>3953350.32</v>
      </c>
      <c r="K33" s="35">
        <v>21994584.120000001</v>
      </c>
      <c r="L33" s="35">
        <v>640000</v>
      </c>
      <c r="M33" s="35">
        <v>1853937.71</v>
      </c>
      <c r="N33" s="35"/>
      <c r="O33" s="35">
        <v>442834.63</v>
      </c>
      <c r="P33" s="35">
        <v>5285258.88</v>
      </c>
      <c r="Q33" s="35">
        <v>92000</v>
      </c>
      <c r="R33" s="35"/>
      <c r="S33" s="35">
        <v>49927.5</v>
      </c>
      <c r="T33" s="27"/>
      <c r="U33" s="23"/>
      <c r="V33" s="27"/>
      <c r="W33" s="35">
        <v>408619.15</v>
      </c>
      <c r="X33" s="25"/>
      <c r="Y33" s="3">
        <f t="shared" si="0"/>
        <v>365573060.33999991</v>
      </c>
      <c r="Z33" s="30">
        <f t="shared" si="1"/>
        <v>0</v>
      </c>
      <c r="AA33" s="19"/>
      <c r="AB33" s="2">
        <f t="shared" si="2"/>
        <v>0</v>
      </c>
    </row>
    <row r="34" spans="1:28" ht="15.75">
      <c r="A34" s="7">
        <v>29</v>
      </c>
      <c r="B34" s="8" t="s">
        <v>28</v>
      </c>
      <c r="C34" s="32">
        <v>382546883.88999999</v>
      </c>
      <c r="D34" s="35">
        <v>378233884.86000001</v>
      </c>
      <c r="E34" s="35">
        <v>13768488.550000001</v>
      </c>
      <c r="F34" s="35">
        <v>505927</v>
      </c>
      <c r="G34" s="35">
        <v>106261446.06</v>
      </c>
      <c r="H34" s="35">
        <v>43465821.43</v>
      </c>
      <c r="I34" s="35">
        <v>193959806.74000001</v>
      </c>
      <c r="J34" s="35">
        <v>1873689.54</v>
      </c>
      <c r="K34" s="35">
        <v>13845225.380000001</v>
      </c>
      <c r="L34" s="35">
        <v>514000</v>
      </c>
      <c r="M34" s="35">
        <v>1459074.92</v>
      </c>
      <c r="N34" s="35"/>
      <c r="O34" s="35">
        <v>248903.62</v>
      </c>
      <c r="P34" s="35">
        <v>1899813.13</v>
      </c>
      <c r="Q34" s="35">
        <v>25727.439999999999</v>
      </c>
      <c r="R34" s="35"/>
      <c r="S34" s="35">
        <v>175800</v>
      </c>
      <c r="T34" s="27"/>
      <c r="U34" s="23"/>
      <c r="V34" s="35">
        <v>3970.54</v>
      </c>
      <c r="W34" s="35">
        <v>214027.51</v>
      </c>
      <c r="X34" s="25"/>
      <c r="Y34" s="3">
        <f t="shared" si="0"/>
        <v>378221721.86000001</v>
      </c>
      <c r="Z34" s="30">
        <f t="shared" si="1"/>
        <v>-3970.54</v>
      </c>
      <c r="AA34" s="19"/>
      <c r="AB34" s="2">
        <f t="shared" si="2"/>
        <v>0</v>
      </c>
    </row>
    <row r="35" spans="1:28" ht="15.75">
      <c r="A35" s="7">
        <v>30</v>
      </c>
      <c r="B35" s="8" t="s">
        <v>29</v>
      </c>
      <c r="C35" s="32">
        <v>905328877</v>
      </c>
      <c r="D35" s="35">
        <v>889371732.59000003</v>
      </c>
      <c r="E35" s="35">
        <v>28406959.059999999</v>
      </c>
      <c r="F35" s="35"/>
      <c r="G35" s="35">
        <v>224568443</v>
      </c>
      <c r="H35" s="35">
        <v>92946925.370000005</v>
      </c>
      <c r="I35" s="35">
        <v>484435577.24000001</v>
      </c>
      <c r="J35" s="35">
        <v>13738370.1</v>
      </c>
      <c r="K35" s="35">
        <v>23325872.32</v>
      </c>
      <c r="L35" s="35">
        <v>863359.25</v>
      </c>
      <c r="M35" s="35">
        <v>6778532.96</v>
      </c>
      <c r="N35" s="35"/>
      <c r="O35" s="35">
        <v>1113790.23</v>
      </c>
      <c r="P35" s="35">
        <v>7056590.1200000001</v>
      </c>
      <c r="Q35" s="35">
        <v>277295.55</v>
      </c>
      <c r="R35" s="35">
        <v>0</v>
      </c>
      <c r="S35" s="35">
        <v>333158</v>
      </c>
      <c r="T35" s="27"/>
      <c r="U35" s="23"/>
      <c r="V35" s="27"/>
      <c r="W35" s="35">
        <v>239176.91</v>
      </c>
      <c r="X35" s="25"/>
      <c r="Y35" s="3">
        <f t="shared" si="0"/>
        <v>884084050.11000013</v>
      </c>
      <c r="Z35" s="30">
        <f t="shared" si="1"/>
        <v>0</v>
      </c>
      <c r="AA35" s="19"/>
      <c r="AB35" s="2">
        <f t="shared" si="2"/>
        <v>0</v>
      </c>
    </row>
    <row r="36" spans="1:28" ht="15.75">
      <c r="A36" s="7">
        <v>31</v>
      </c>
      <c r="B36" s="21" t="s">
        <v>61</v>
      </c>
      <c r="C36" s="32">
        <v>15146710</v>
      </c>
      <c r="D36" s="35">
        <v>13275509.98</v>
      </c>
      <c r="E36" s="35">
        <v>1680177.84</v>
      </c>
      <c r="F36" s="35">
        <v>40543.25</v>
      </c>
      <c r="G36" s="35">
        <v>7098761.5499999998</v>
      </c>
      <c r="H36" s="35">
        <v>1194118.24</v>
      </c>
      <c r="I36" s="35">
        <v>93878</v>
      </c>
      <c r="J36" s="35">
        <v>288917.71999999997</v>
      </c>
      <c r="K36" s="35">
        <v>635502.27</v>
      </c>
      <c r="L36" s="35"/>
      <c r="M36" s="35">
        <v>18000</v>
      </c>
      <c r="N36" s="35"/>
      <c r="O36" s="35">
        <v>25000</v>
      </c>
      <c r="P36" s="35">
        <v>2172611.11</v>
      </c>
      <c r="Q36" s="35"/>
      <c r="R36" s="35">
        <v>10000</v>
      </c>
      <c r="S36" s="35"/>
      <c r="T36" s="27"/>
      <c r="U36" s="23"/>
      <c r="V36" s="27"/>
      <c r="W36" s="35">
        <v>0</v>
      </c>
      <c r="X36" s="25"/>
      <c r="Y36" s="3">
        <f t="shared" si="0"/>
        <v>13257509.98</v>
      </c>
      <c r="Z36" s="30">
        <f t="shared" si="1"/>
        <v>0</v>
      </c>
      <c r="AA36" s="19"/>
      <c r="AB36" s="2">
        <f t="shared" si="2"/>
        <v>0</v>
      </c>
    </row>
    <row r="37" spans="1:28" ht="15.75">
      <c r="A37" s="7">
        <v>32</v>
      </c>
      <c r="B37" s="21" t="s">
        <v>62</v>
      </c>
      <c r="C37" s="32">
        <v>15681800</v>
      </c>
      <c r="D37" s="35">
        <v>13421667.800000001</v>
      </c>
      <c r="E37" s="35">
        <v>1747707.14</v>
      </c>
      <c r="F37" s="35"/>
      <c r="G37" s="35">
        <v>8129745.5800000001</v>
      </c>
      <c r="H37" s="35">
        <v>1891734.45</v>
      </c>
      <c r="I37" s="35">
        <v>265672.67</v>
      </c>
      <c r="J37" s="35">
        <v>55721.33</v>
      </c>
      <c r="K37" s="35">
        <v>462503.6</v>
      </c>
      <c r="L37" s="35"/>
      <c r="M37" s="35">
        <v>83840</v>
      </c>
      <c r="N37" s="35"/>
      <c r="O37" s="35">
        <v>232010.19</v>
      </c>
      <c r="P37" s="35">
        <v>532596.26</v>
      </c>
      <c r="Q37" s="35"/>
      <c r="R37" s="35"/>
      <c r="S37" s="35"/>
      <c r="T37" s="27"/>
      <c r="U37" s="23"/>
      <c r="V37" s="35">
        <v>20136.580000000002</v>
      </c>
      <c r="W37" s="35">
        <v>0</v>
      </c>
      <c r="X37" s="25"/>
      <c r="Y37" s="3">
        <f t="shared" si="0"/>
        <v>13421667.799999999</v>
      </c>
      <c r="Z37" s="30">
        <f t="shared" si="1"/>
        <v>-20136.580000000002</v>
      </c>
      <c r="AA37" s="19"/>
      <c r="AB37" s="2">
        <f t="shared" si="2"/>
        <v>0</v>
      </c>
    </row>
    <row r="38" spans="1:28" ht="15.75">
      <c r="A38" s="7">
        <v>33</v>
      </c>
      <c r="B38" s="21" t="s">
        <v>63</v>
      </c>
      <c r="C38" s="32">
        <v>7209180</v>
      </c>
      <c r="D38" s="35">
        <v>6659968.1100000003</v>
      </c>
      <c r="E38" s="35">
        <v>898698.03</v>
      </c>
      <c r="F38" s="35"/>
      <c r="G38" s="35">
        <v>4759447.01</v>
      </c>
      <c r="H38" s="35">
        <v>587998.26</v>
      </c>
      <c r="I38" s="35">
        <v>8048.2</v>
      </c>
      <c r="J38" s="35"/>
      <c r="K38" s="35">
        <v>396776.61</v>
      </c>
      <c r="L38" s="35"/>
      <c r="M38" s="35">
        <v>9000</v>
      </c>
      <c r="N38" s="35"/>
      <c r="O38" s="35"/>
      <c r="P38" s="35"/>
      <c r="Q38" s="35"/>
      <c r="R38" s="35"/>
      <c r="S38" s="35"/>
      <c r="T38" s="27"/>
      <c r="U38" s="23"/>
      <c r="V38" s="35"/>
      <c r="W38" s="35">
        <v>0</v>
      </c>
      <c r="X38" s="25"/>
      <c r="Y38" s="3">
        <f t="shared" si="0"/>
        <v>6659968.1100000003</v>
      </c>
      <c r="Z38" s="30">
        <f t="shared" si="1"/>
        <v>0</v>
      </c>
      <c r="AA38" s="19"/>
      <c r="AB38" s="2">
        <f t="shared" si="2"/>
        <v>0</v>
      </c>
    </row>
    <row r="39" spans="1:28" ht="15.75">
      <c r="A39" s="7">
        <v>34</v>
      </c>
      <c r="B39" s="21" t="s">
        <v>64</v>
      </c>
      <c r="C39" s="32">
        <v>12629491</v>
      </c>
      <c r="D39" s="35">
        <v>11505000.49</v>
      </c>
      <c r="E39" s="35">
        <v>1230821.3400000001</v>
      </c>
      <c r="F39" s="35"/>
      <c r="G39" s="35">
        <v>8425265.4199999999</v>
      </c>
      <c r="H39" s="35">
        <v>1239458.68</v>
      </c>
      <c r="I39" s="35">
        <v>2000</v>
      </c>
      <c r="J39" s="35"/>
      <c r="K39" s="35">
        <v>536988.18000000005</v>
      </c>
      <c r="L39" s="35"/>
      <c r="M39" s="35">
        <v>24000</v>
      </c>
      <c r="N39" s="35"/>
      <c r="O39" s="35">
        <v>46466.87</v>
      </c>
      <c r="P39" s="35">
        <v>0</v>
      </c>
      <c r="Q39" s="35"/>
      <c r="R39" s="35"/>
      <c r="S39" s="35"/>
      <c r="T39" s="27"/>
      <c r="U39" s="23"/>
      <c r="V39" s="27"/>
      <c r="W39" s="35">
        <v>0</v>
      </c>
      <c r="X39" s="25"/>
      <c r="Y39" s="3">
        <f t="shared" si="0"/>
        <v>11505000.489999998</v>
      </c>
      <c r="Z39" s="30">
        <f t="shared" si="1"/>
        <v>0</v>
      </c>
      <c r="AA39" s="19"/>
      <c r="AB39" s="2">
        <f t="shared" si="2"/>
        <v>0</v>
      </c>
    </row>
    <row r="40" spans="1:28" ht="15.75">
      <c r="A40" s="7">
        <v>35</v>
      </c>
      <c r="B40" s="21" t="s">
        <v>65</v>
      </c>
      <c r="C40" s="32">
        <v>16193205.4</v>
      </c>
      <c r="D40" s="35">
        <v>15888521.33</v>
      </c>
      <c r="E40" s="35">
        <v>1871402.66</v>
      </c>
      <c r="F40" s="35"/>
      <c r="G40" s="35">
        <v>10734257.48</v>
      </c>
      <c r="H40" s="35">
        <v>1420122.68</v>
      </c>
      <c r="I40" s="35">
        <v>146800</v>
      </c>
      <c r="J40" s="35">
        <v>201701.24</v>
      </c>
      <c r="K40" s="35">
        <v>880052.12</v>
      </c>
      <c r="L40" s="35"/>
      <c r="M40" s="35">
        <v>109000</v>
      </c>
      <c r="N40" s="35"/>
      <c r="O40" s="35">
        <v>48544</v>
      </c>
      <c r="P40" s="35">
        <v>355839.8</v>
      </c>
      <c r="Q40" s="35">
        <v>6200</v>
      </c>
      <c r="R40" s="35"/>
      <c r="S40" s="35"/>
      <c r="T40" s="27"/>
      <c r="U40" s="23"/>
      <c r="V40" s="35">
        <v>46846.92</v>
      </c>
      <c r="W40" s="35">
        <v>57754.43</v>
      </c>
      <c r="X40" s="25"/>
      <c r="Y40" s="3">
        <f t="shared" si="0"/>
        <v>15878521.33</v>
      </c>
      <c r="Z40" s="30">
        <f t="shared" si="1"/>
        <v>-46846.92</v>
      </c>
      <c r="AA40" s="19"/>
      <c r="AB40" s="2">
        <f t="shared" si="2"/>
        <v>0</v>
      </c>
    </row>
    <row r="41" spans="1:28" ht="15.75">
      <c r="A41" s="7">
        <v>36</v>
      </c>
      <c r="B41" s="21" t="s">
        <v>66</v>
      </c>
      <c r="C41" s="32">
        <v>8889284.75</v>
      </c>
      <c r="D41" s="35">
        <v>8180628.9400000004</v>
      </c>
      <c r="E41" s="35">
        <v>1766314.84</v>
      </c>
      <c r="F41" s="35"/>
      <c r="G41" s="35">
        <v>4744782.4400000004</v>
      </c>
      <c r="H41" s="35">
        <v>651653.02</v>
      </c>
      <c r="I41" s="35">
        <v>32420</v>
      </c>
      <c r="J41" s="35">
        <v>4000</v>
      </c>
      <c r="K41" s="35">
        <v>787903.46</v>
      </c>
      <c r="L41" s="35"/>
      <c r="M41" s="35">
        <v>12000</v>
      </c>
      <c r="N41" s="35"/>
      <c r="O41" s="35">
        <v>19699.45</v>
      </c>
      <c r="P41" s="35">
        <v>161855.73000000001</v>
      </c>
      <c r="Q41" s="35"/>
      <c r="R41" s="35"/>
      <c r="S41" s="35"/>
      <c r="T41" s="27"/>
      <c r="U41" s="23"/>
      <c r="V41" s="27"/>
      <c r="W41" s="35">
        <v>0</v>
      </c>
      <c r="X41" s="25"/>
      <c r="Y41" s="3">
        <f t="shared" si="0"/>
        <v>8180628.9400000013</v>
      </c>
      <c r="Z41" s="30">
        <f t="shared" si="1"/>
        <v>0</v>
      </c>
      <c r="AA41" s="19"/>
      <c r="AB41" s="2">
        <f t="shared" si="2"/>
        <v>0</v>
      </c>
    </row>
    <row r="42" spans="1:28" ht="15.75">
      <c r="A42" s="7">
        <v>37</v>
      </c>
      <c r="B42" s="21" t="s">
        <v>67</v>
      </c>
      <c r="C42" s="32">
        <v>7621451</v>
      </c>
      <c r="D42" s="35">
        <v>7001300.4100000001</v>
      </c>
      <c r="E42" s="35">
        <v>1059970.5600000001</v>
      </c>
      <c r="F42" s="35"/>
      <c r="G42" s="35">
        <v>4292006.45</v>
      </c>
      <c r="H42" s="35">
        <v>944336.14</v>
      </c>
      <c r="I42" s="35">
        <v>22000</v>
      </c>
      <c r="J42" s="35">
        <v>115530.55</v>
      </c>
      <c r="K42" s="35">
        <v>512000.71</v>
      </c>
      <c r="L42" s="35"/>
      <c r="M42" s="35">
        <v>28320</v>
      </c>
      <c r="N42" s="35"/>
      <c r="O42" s="35"/>
      <c r="P42" s="35">
        <v>27136</v>
      </c>
      <c r="Q42" s="35"/>
      <c r="R42" s="35"/>
      <c r="S42" s="35"/>
      <c r="T42" s="27"/>
      <c r="U42" s="23"/>
      <c r="V42" s="27"/>
      <c r="W42" s="35">
        <v>0</v>
      </c>
      <c r="X42" s="25"/>
      <c r="Y42" s="3">
        <f t="shared" si="0"/>
        <v>7001300.4099999992</v>
      </c>
      <c r="Z42" s="30">
        <f t="shared" si="1"/>
        <v>0</v>
      </c>
      <c r="AA42" s="19"/>
      <c r="AB42" s="2">
        <f t="shared" si="2"/>
        <v>0</v>
      </c>
    </row>
    <row r="43" spans="1:28" ht="15.75">
      <c r="A43" s="7">
        <v>38</v>
      </c>
      <c r="B43" s="21" t="s">
        <v>68</v>
      </c>
      <c r="C43" s="32">
        <v>9340450</v>
      </c>
      <c r="D43" s="35">
        <v>9074596.7100000009</v>
      </c>
      <c r="E43" s="35">
        <v>1106461.06</v>
      </c>
      <c r="F43" s="35"/>
      <c r="G43" s="35">
        <v>5455475.79</v>
      </c>
      <c r="H43" s="35">
        <v>1744647.39</v>
      </c>
      <c r="I43" s="35">
        <v>12914.01</v>
      </c>
      <c r="J43" s="35">
        <v>428149.22</v>
      </c>
      <c r="K43" s="35">
        <v>310009.24</v>
      </c>
      <c r="L43" s="35"/>
      <c r="M43" s="35">
        <v>16940</v>
      </c>
      <c r="N43" s="35"/>
      <c r="O43" s="35"/>
      <c r="P43" s="35"/>
      <c r="Q43" s="35"/>
      <c r="R43" s="35"/>
      <c r="S43" s="35"/>
      <c r="T43" s="27"/>
      <c r="U43" s="23"/>
      <c r="V43" s="27"/>
      <c r="W43" s="35">
        <v>0</v>
      </c>
      <c r="X43" s="25"/>
      <c r="Y43" s="3">
        <f t="shared" si="0"/>
        <v>9074596.709999999</v>
      </c>
      <c r="Z43" s="30">
        <f t="shared" si="1"/>
        <v>0</v>
      </c>
      <c r="AA43" s="19"/>
      <c r="AB43" s="2">
        <f t="shared" si="2"/>
        <v>0</v>
      </c>
    </row>
    <row r="44" spans="1:28" ht="15.75">
      <c r="A44" s="7">
        <v>39</v>
      </c>
      <c r="B44" s="21" t="s">
        <v>69</v>
      </c>
      <c r="C44" s="32">
        <v>9379530</v>
      </c>
      <c r="D44" s="35">
        <v>8402348.1199999992</v>
      </c>
      <c r="E44" s="35">
        <v>1034345.27</v>
      </c>
      <c r="F44" s="35"/>
      <c r="G44" s="35">
        <v>5828033.1299999999</v>
      </c>
      <c r="H44" s="35">
        <v>1059241.8</v>
      </c>
      <c r="I44" s="35">
        <v>500</v>
      </c>
      <c r="J44" s="35"/>
      <c r="K44" s="35">
        <v>462227.92</v>
      </c>
      <c r="L44" s="35"/>
      <c r="M44" s="35">
        <v>18000</v>
      </c>
      <c r="N44" s="35"/>
      <c r="O44" s="35"/>
      <c r="P44" s="35">
        <v>0</v>
      </c>
      <c r="Q44" s="35"/>
      <c r="R44" s="35"/>
      <c r="S44" s="35"/>
      <c r="T44" s="27"/>
      <c r="U44" s="23"/>
      <c r="V44" s="27"/>
      <c r="W44" s="35">
        <v>0</v>
      </c>
      <c r="X44" s="25"/>
      <c r="Y44" s="3">
        <f t="shared" si="0"/>
        <v>8402348.120000001</v>
      </c>
      <c r="Z44" s="30">
        <f t="shared" si="1"/>
        <v>0</v>
      </c>
      <c r="AA44" s="19"/>
      <c r="AB44" s="2">
        <f t="shared" si="2"/>
        <v>0</v>
      </c>
    </row>
    <row r="45" spans="1:28" ht="15.75">
      <c r="A45" s="7">
        <v>40</v>
      </c>
      <c r="B45" s="21" t="s">
        <v>70</v>
      </c>
      <c r="C45" s="32">
        <v>5635590.6900000004</v>
      </c>
      <c r="D45" s="35">
        <v>5200456.09</v>
      </c>
      <c r="E45" s="35">
        <v>845740.16</v>
      </c>
      <c r="F45" s="35">
        <v>101654.43</v>
      </c>
      <c r="G45" s="35">
        <v>2979691.91</v>
      </c>
      <c r="H45" s="35">
        <v>900646.39</v>
      </c>
      <c r="I45" s="35">
        <v>0</v>
      </c>
      <c r="J45" s="35">
        <v>29354.6</v>
      </c>
      <c r="K45" s="35">
        <v>327515.89</v>
      </c>
      <c r="L45" s="35"/>
      <c r="M45" s="35">
        <v>6000</v>
      </c>
      <c r="N45" s="35"/>
      <c r="O45" s="35">
        <v>8402.7099999999991</v>
      </c>
      <c r="P45" s="35"/>
      <c r="Q45" s="35"/>
      <c r="R45" s="35"/>
      <c r="S45" s="35"/>
      <c r="T45" s="27"/>
      <c r="U45" s="23"/>
      <c r="V45" s="27"/>
      <c r="W45" s="35">
        <v>1450</v>
      </c>
      <c r="X45" s="25"/>
      <c r="Y45" s="3">
        <f t="shared" si="0"/>
        <v>5200456.0899999989</v>
      </c>
      <c r="Z45" s="30">
        <f t="shared" si="1"/>
        <v>0</v>
      </c>
      <c r="AA45" s="19"/>
      <c r="AB45" s="2">
        <f t="shared" si="2"/>
        <v>0</v>
      </c>
    </row>
    <row r="46" spans="1:28" ht="15.75">
      <c r="A46" s="7">
        <v>41</v>
      </c>
      <c r="B46" s="21" t="s">
        <v>71</v>
      </c>
      <c r="C46" s="32">
        <v>19209889</v>
      </c>
      <c r="D46" s="35">
        <v>18656129.280000001</v>
      </c>
      <c r="E46" s="35">
        <v>3741320.91</v>
      </c>
      <c r="F46" s="36"/>
      <c r="G46" s="35">
        <v>9921368</v>
      </c>
      <c r="H46" s="35">
        <v>2485810.2200000002</v>
      </c>
      <c r="I46" s="35">
        <v>361019.61</v>
      </c>
      <c r="J46" s="35">
        <v>101066.05</v>
      </c>
      <c r="K46" s="35">
        <v>1253267.6299999999</v>
      </c>
      <c r="L46" s="35">
        <v>25000</v>
      </c>
      <c r="M46" s="35">
        <v>69330</v>
      </c>
      <c r="N46" s="35"/>
      <c r="O46" s="35">
        <v>0</v>
      </c>
      <c r="P46" s="35">
        <v>193200.1</v>
      </c>
      <c r="Q46" s="35"/>
      <c r="R46" s="35"/>
      <c r="S46" s="35"/>
      <c r="T46" s="27"/>
      <c r="U46" s="23"/>
      <c r="V46" s="35">
        <v>45946.76</v>
      </c>
      <c r="W46" s="35">
        <v>0</v>
      </c>
      <c r="X46" s="25"/>
      <c r="Y46" s="3">
        <f t="shared" si="0"/>
        <v>18197329.280000005</v>
      </c>
      <c r="Z46" s="30">
        <f t="shared" si="1"/>
        <v>-45946.76</v>
      </c>
      <c r="AA46" s="19"/>
      <c r="AB46" s="2">
        <f t="shared" si="2"/>
        <v>0</v>
      </c>
    </row>
    <row r="47" spans="1:28" ht="15.75">
      <c r="A47" s="7">
        <v>42</v>
      </c>
      <c r="B47" s="21" t="s">
        <v>72</v>
      </c>
      <c r="C47" s="32">
        <v>12932961.93</v>
      </c>
      <c r="D47" s="35">
        <v>12415918.699999999</v>
      </c>
      <c r="E47" s="35">
        <v>1275751.08</v>
      </c>
      <c r="F47" s="36">
        <v>87469.06</v>
      </c>
      <c r="G47" s="35">
        <v>8300857.0700000003</v>
      </c>
      <c r="H47" s="35">
        <v>1726134.52</v>
      </c>
      <c r="I47" s="35">
        <v>1000</v>
      </c>
      <c r="J47" s="35">
        <v>36504.74</v>
      </c>
      <c r="K47" s="35">
        <v>971202.23</v>
      </c>
      <c r="L47" s="35"/>
      <c r="M47" s="35">
        <v>12000</v>
      </c>
      <c r="N47" s="35"/>
      <c r="O47" s="35"/>
      <c r="P47" s="35"/>
      <c r="Q47" s="35"/>
      <c r="R47" s="35"/>
      <c r="S47" s="35"/>
      <c r="T47" s="27"/>
      <c r="U47" s="23"/>
      <c r="V47" s="36"/>
      <c r="W47" s="35">
        <v>0</v>
      </c>
      <c r="X47" s="25"/>
      <c r="Y47" s="3">
        <f t="shared" si="0"/>
        <v>12410918.700000001</v>
      </c>
      <c r="Z47" s="30">
        <f t="shared" si="1"/>
        <v>0</v>
      </c>
      <c r="AA47" s="19"/>
      <c r="AB47" s="2">
        <f t="shared" si="2"/>
        <v>0</v>
      </c>
    </row>
    <row r="48" spans="1:28" ht="15.75">
      <c r="A48" s="7">
        <v>43</v>
      </c>
      <c r="B48" s="21" t="s">
        <v>73</v>
      </c>
      <c r="C48" s="32">
        <v>8069434</v>
      </c>
      <c r="D48" s="35">
        <v>7432694.1699999999</v>
      </c>
      <c r="E48" s="35">
        <v>1310645.52</v>
      </c>
      <c r="F48" s="38"/>
      <c r="G48" s="35">
        <v>4362431.33</v>
      </c>
      <c r="H48" s="35">
        <v>874428.16</v>
      </c>
      <c r="I48" s="35">
        <v>8940</v>
      </c>
      <c r="J48" s="35">
        <v>267200.96000000002</v>
      </c>
      <c r="K48" s="35">
        <v>564121.19999999995</v>
      </c>
      <c r="L48" s="35"/>
      <c r="M48" s="35">
        <v>14544</v>
      </c>
      <c r="N48" s="35"/>
      <c r="O48" s="35">
        <v>0</v>
      </c>
      <c r="P48" s="35"/>
      <c r="Q48" s="35"/>
      <c r="R48" s="35"/>
      <c r="S48" s="35"/>
      <c r="T48" s="27"/>
      <c r="U48" s="23"/>
      <c r="V48" s="27"/>
      <c r="W48" s="35">
        <v>30383</v>
      </c>
      <c r="X48" s="25"/>
      <c r="Y48" s="3">
        <f t="shared" si="0"/>
        <v>7432694.1699999999</v>
      </c>
      <c r="Z48" s="30">
        <f t="shared" si="1"/>
        <v>0</v>
      </c>
      <c r="AA48" s="19"/>
      <c r="AB48" s="2">
        <f t="shared" si="2"/>
        <v>0</v>
      </c>
    </row>
    <row r="49" spans="1:28" ht="15.75">
      <c r="A49" s="7">
        <v>44</v>
      </c>
      <c r="B49" s="21" t="s">
        <v>74</v>
      </c>
      <c r="C49" s="32">
        <v>30383092.18</v>
      </c>
      <c r="D49" s="35">
        <v>25896028.620000001</v>
      </c>
      <c r="E49" s="35">
        <v>4100252.94</v>
      </c>
      <c r="F49" s="38"/>
      <c r="G49" s="35">
        <v>13333253.220000001</v>
      </c>
      <c r="H49" s="35">
        <v>2507647.06</v>
      </c>
      <c r="I49" s="35">
        <v>812452.29</v>
      </c>
      <c r="J49" s="35">
        <v>3128177.72</v>
      </c>
      <c r="K49" s="35">
        <v>1436584.02</v>
      </c>
      <c r="L49" s="35"/>
      <c r="M49" s="35">
        <v>262341</v>
      </c>
      <c r="N49" s="35"/>
      <c r="O49" s="35"/>
      <c r="P49" s="35">
        <v>80320.399999999994</v>
      </c>
      <c r="Q49" s="35"/>
      <c r="R49" s="35"/>
      <c r="S49" s="35"/>
      <c r="T49" s="27"/>
      <c r="U49" s="23"/>
      <c r="V49" s="36">
        <v>234999.97</v>
      </c>
      <c r="W49" s="36">
        <v>0</v>
      </c>
      <c r="X49" s="25"/>
      <c r="Y49" s="3">
        <f t="shared" si="0"/>
        <v>25896028.619999994</v>
      </c>
      <c r="Z49" s="30">
        <f t="shared" si="1"/>
        <v>-234999.97</v>
      </c>
      <c r="AA49" s="19"/>
      <c r="AB49" s="2">
        <f t="shared" si="2"/>
        <v>0</v>
      </c>
    </row>
    <row r="50" spans="1:28" ht="15.75">
      <c r="A50" s="7">
        <v>45</v>
      </c>
      <c r="B50" s="21" t="s">
        <v>75</v>
      </c>
      <c r="C50" s="33">
        <v>9292948</v>
      </c>
      <c r="D50" s="36">
        <v>8973821.6300000008</v>
      </c>
      <c r="E50" s="36">
        <v>1226128.8400000001</v>
      </c>
      <c r="F50" s="38"/>
      <c r="G50" s="36">
        <v>6275691.9699999997</v>
      </c>
      <c r="H50" s="36">
        <v>828451.59</v>
      </c>
      <c r="I50" s="36">
        <v>38732.32</v>
      </c>
      <c r="J50" s="36"/>
      <c r="K50" s="36">
        <v>517452.42</v>
      </c>
      <c r="L50" s="36"/>
      <c r="M50" s="36">
        <v>13350</v>
      </c>
      <c r="N50" s="36"/>
      <c r="O50" s="36">
        <v>30465.54</v>
      </c>
      <c r="P50" s="36">
        <v>31140.17</v>
      </c>
      <c r="Q50" s="36"/>
      <c r="R50" s="36">
        <v>12408.78</v>
      </c>
      <c r="S50" s="36"/>
      <c r="T50" s="27"/>
      <c r="U50" s="23"/>
      <c r="V50" s="27"/>
      <c r="W50" s="27">
        <v>0</v>
      </c>
      <c r="X50" s="25"/>
      <c r="Y50" s="3">
        <f>+E50+F50+G50+H50+I50+J50+K50+L50+M50+N50+O50+P50+Q50+R50+S50+T50+U50+W50</f>
        <v>8973821.629999999</v>
      </c>
      <c r="Z50" s="30">
        <f t="shared" si="1"/>
        <v>0</v>
      </c>
      <c r="AA50" s="19"/>
      <c r="AB50" s="2">
        <f t="shared" si="2"/>
        <v>0</v>
      </c>
    </row>
    <row r="51" spans="1:28" ht="15.75">
      <c r="A51" s="4"/>
      <c r="B51" s="5" t="s">
        <v>30</v>
      </c>
      <c r="C51" s="24">
        <f>SUM(C6:C50)</f>
        <v>18566874192.200001</v>
      </c>
      <c r="D51" s="24">
        <f t="shared" ref="D51:W51" si="3">SUM(D6:D50)</f>
        <v>18277607644.889996</v>
      </c>
      <c r="E51" s="24">
        <f t="shared" si="3"/>
        <v>700675245.30999982</v>
      </c>
      <c r="F51" s="24">
        <f t="shared" si="3"/>
        <v>5928622.7799999993</v>
      </c>
      <c r="G51" s="24">
        <f t="shared" si="3"/>
        <v>4946729793.1199999</v>
      </c>
      <c r="H51" s="24">
        <f t="shared" si="3"/>
        <v>3230990263.6699986</v>
      </c>
      <c r="I51" s="24">
        <f t="shared" si="3"/>
        <v>7160582811.5299978</v>
      </c>
      <c r="J51" s="24">
        <f t="shared" si="3"/>
        <v>526990139.87000012</v>
      </c>
      <c r="K51" s="24">
        <f t="shared" si="3"/>
        <v>634591663.49000001</v>
      </c>
      <c r="L51" s="24">
        <f t="shared" si="3"/>
        <v>24088932.739999998</v>
      </c>
      <c r="M51" s="24">
        <f t="shared" si="3"/>
        <v>155149919.76000002</v>
      </c>
      <c r="N51" s="24">
        <f t="shared" si="3"/>
        <v>3383731.3499999996</v>
      </c>
      <c r="O51" s="24">
        <f t="shared" si="3"/>
        <v>40429061.210000001</v>
      </c>
      <c r="P51" s="24">
        <f t="shared" si="3"/>
        <v>465695421.49000013</v>
      </c>
      <c r="Q51" s="24">
        <f t="shared" si="3"/>
        <v>31828081.960000005</v>
      </c>
      <c r="R51" s="24">
        <f t="shared" si="3"/>
        <v>5102397.87</v>
      </c>
      <c r="S51" s="24">
        <f t="shared" si="3"/>
        <v>7402936.2699999996</v>
      </c>
      <c r="T51" s="24">
        <f t="shared" si="3"/>
        <v>155585.22</v>
      </c>
      <c r="U51" s="24">
        <f t="shared" si="3"/>
        <v>0</v>
      </c>
      <c r="V51" s="24">
        <f t="shared" si="3"/>
        <v>2949747.92</v>
      </c>
      <c r="W51" s="24">
        <f t="shared" si="3"/>
        <v>104005297.25000004</v>
      </c>
      <c r="Y51" s="3">
        <f>SUM(Y6:Y50)</f>
        <v>18046679652.809998</v>
      </c>
      <c r="Z51" s="3">
        <f>+D51-Y51</f>
        <v>230927992.07999802</v>
      </c>
      <c r="AA51" s="19"/>
    </row>
    <row r="52" spans="1:28" ht="15.75"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19">
        <f t="shared" ref="M52:M95" si="4">+L52/1000</f>
        <v>0</v>
      </c>
      <c r="N52" s="25"/>
      <c r="O52" s="25"/>
      <c r="P52" s="25"/>
      <c r="Q52" s="25"/>
      <c r="R52" s="25"/>
      <c r="S52" s="25"/>
      <c r="T52" s="25"/>
      <c r="U52" s="25"/>
      <c r="V52" s="27"/>
      <c r="W52" s="25"/>
      <c r="AA52" s="19"/>
    </row>
    <row r="53" spans="1:28" ht="15.75"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19">
        <f t="shared" si="4"/>
        <v>0</v>
      </c>
      <c r="N53" s="25"/>
      <c r="O53" s="25"/>
      <c r="P53" s="25"/>
      <c r="Q53" s="25"/>
      <c r="R53" s="25"/>
      <c r="S53" s="25"/>
      <c r="T53" s="25"/>
      <c r="U53" s="25"/>
      <c r="V53" s="27"/>
      <c r="W53" s="25"/>
      <c r="AA53" s="19"/>
    </row>
    <row r="54" spans="1:28" ht="15.75"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19">
        <f t="shared" si="4"/>
        <v>0</v>
      </c>
      <c r="N54" s="25"/>
      <c r="O54" s="25"/>
      <c r="P54" s="25"/>
      <c r="Q54" s="25"/>
      <c r="R54" s="25"/>
      <c r="S54" s="25"/>
      <c r="T54" s="25"/>
      <c r="U54" s="25"/>
      <c r="V54" s="27"/>
      <c r="W54" s="25"/>
      <c r="AA54" s="19"/>
    </row>
    <row r="55" spans="1:28" ht="15.75"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19">
        <f t="shared" si="4"/>
        <v>0</v>
      </c>
      <c r="N55" s="25"/>
      <c r="O55" s="25"/>
      <c r="P55" s="25"/>
      <c r="Q55" s="25"/>
      <c r="R55" s="25"/>
      <c r="S55" s="25"/>
      <c r="T55" s="25"/>
      <c r="U55" s="25"/>
      <c r="V55" s="27"/>
      <c r="W55" s="25"/>
      <c r="AA55" s="19"/>
    </row>
    <row r="56" spans="1:28" ht="15.75"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19">
        <f t="shared" si="4"/>
        <v>0</v>
      </c>
      <c r="N56" s="25"/>
      <c r="O56" s="25"/>
      <c r="P56" s="25"/>
      <c r="Q56" s="25"/>
      <c r="R56" s="25"/>
      <c r="S56" s="25"/>
      <c r="T56" s="25"/>
      <c r="U56" s="25"/>
      <c r="V56" s="27"/>
      <c r="W56" s="25"/>
      <c r="AA56" s="19"/>
    </row>
    <row r="57" spans="1:28" ht="15.75"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19">
        <f t="shared" si="4"/>
        <v>0</v>
      </c>
      <c r="N57" s="25"/>
      <c r="O57" s="25"/>
      <c r="P57" s="25"/>
      <c r="Q57" s="25"/>
      <c r="R57" s="25"/>
      <c r="S57" s="25"/>
      <c r="T57" s="25"/>
      <c r="U57" s="25"/>
      <c r="V57" s="27"/>
      <c r="W57" s="25"/>
      <c r="AA57" s="19"/>
    </row>
    <row r="58" spans="1:28" ht="15.75"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19">
        <f t="shared" si="4"/>
        <v>0</v>
      </c>
      <c r="N58" s="25"/>
      <c r="O58" s="25"/>
      <c r="P58" s="25"/>
      <c r="Q58" s="25"/>
      <c r="R58" s="25"/>
      <c r="S58" s="25"/>
      <c r="T58" s="25"/>
      <c r="U58" s="25"/>
      <c r="V58" s="27"/>
      <c r="W58" s="25"/>
      <c r="AA58" s="19"/>
    </row>
    <row r="59" spans="1:28" ht="15.75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19">
        <f t="shared" si="4"/>
        <v>0</v>
      </c>
      <c r="N59" s="25"/>
      <c r="O59" s="25"/>
      <c r="P59" s="25"/>
      <c r="Q59" s="25"/>
      <c r="R59" s="25"/>
      <c r="S59" s="25"/>
      <c r="T59" s="25"/>
      <c r="U59" s="25"/>
      <c r="V59" s="27"/>
      <c r="W59" s="25"/>
      <c r="AA59" s="19"/>
    </row>
    <row r="60" spans="1:28" ht="15.75"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19">
        <f t="shared" si="4"/>
        <v>0</v>
      </c>
      <c r="N60" s="25"/>
      <c r="O60" s="25"/>
      <c r="P60" s="25"/>
      <c r="Q60" s="25"/>
      <c r="R60" s="25"/>
      <c r="S60" s="25"/>
      <c r="T60" s="25"/>
      <c r="U60" s="25"/>
      <c r="V60" s="27"/>
      <c r="W60" s="25"/>
      <c r="AA60" s="19"/>
    </row>
    <row r="61" spans="1:28" ht="15.75"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19">
        <f t="shared" si="4"/>
        <v>0</v>
      </c>
      <c r="N61" s="25"/>
      <c r="O61" s="25"/>
      <c r="P61" s="25"/>
      <c r="Q61" s="25"/>
      <c r="R61" s="25"/>
      <c r="S61" s="25"/>
      <c r="T61" s="25"/>
      <c r="U61" s="25"/>
      <c r="V61" s="27"/>
      <c r="W61" s="25"/>
      <c r="AA61" s="19"/>
    </row>
    <row r="62" spans="1:28" ht="15.75"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19">
        <f t="shared" si="4"/>
        <v>0</v>
      </c>
      <c r="N62" s="25"/>
      <c r="O62" s="25"/>
      <c r="P62" s="25"/>
      <c r="Q62" s="25"/>
      <c r="R62" s="25"/>
      <c r="S62" s="25"/>
      <c r="T62" s="25"/>
      <c r="U62" s="25"/>
      <c r="V62" s="27"/>
      <c r="W62" s="25"/>
      <c r="AA62" s="19"/>
    </row>
    <row r="63" spans="1:28" ht="15.75"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19">
        <f t="shared" si="4"/>
        <v>0</v>
      </c>
      <c r="N63" s="25"/>
      <c r="O63" s="25"/>
      <c r="P63" s="25"/>
      <c r="Q63" s="25"/>
      <c r="R63" s="25"/>
      <c r="S63" s="25"/>
      <c r="T63" s="25"/>
      <c r="U63" s="25"/>
      <c r="V63" s="25"/>
      <c r="W63" s="25"/>
      <c r="AA63" s="19"/>
    </row>
    <row r="64" spans="1:28" ht="15.75"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19">
        <f t="shared" si="4"/>
        <v>0</v>
      </c>
      <c r="N64" s="25"/>
      <c r="O64" s="25"/>
      <c r="P64" s="25"/>
      <c r="Q64" s="25"/>
      <c r="R64" s="25"/>
      <c r="S64" s="25"/>
      <c r="T64" s="25"/>
      <c r="U64" s="25"/>
      <c r="V64" s="25"/>
      <c r="W64" s="25"/>
      <c r="AA64" s="19"/>
    </row>
    <row r="65" spans="3:27" ht="15.75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19">
        <f t="shared" si="4"/>
        <v>0</v>
      </c>
      <c r="N65" s="25"/>
      <c r="O65" s="25"/>
      <c r="P65" s="25"/>
      <c r="Q65" s="25"/>
      <c r="R65" s="25"/>
      <c r="S65" s="25"/>
      <c r="T65" s="25"/>
      <c r="U65" s="25"/>
      <c r="V65" s="25"/>
      <c r="W65" s="25"/>
      <c r="AA65" s="19"/>
    </row>
    <row r="66" spans="3:27" ht="15.75"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19">
        <f t="shared" si="4"/>
        <v>0</v>
      </c>
      <c r="N66" s="25"/>
      <c r="O66" s="25"/>
      <c r="P66" s="25"/>
      <c r="Q66" s="25"/>
      <c r="R66" s="25"/>
      <c r="S66" s="25"/>
      <c r="T66" s="25"/>
      <c r="U66" s="25"/>
      <c r="V66" s="25"/>
      <c r="W66" s="25"/>
      <c r="AA66" s="19"/>
    </row>
    <row r="67" spans="3:27" ht="15.75"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19">
        <f t="shared" si="4"/>
        <v>0</v>
      </c>
      <c r="N67" s="25"/>
      <c r="O67" s="25"/>
      <c r="P67" s="25"/>
      <c r="Q67" s="25"/>
      <c r="R67" s="25"/>
      <c r="S67" s="25"/>
      <c r="T67" s="25"/>
      <c r="U67" s="25"/>
      <c r="V67" s="25"/>
      <c r="W67" s="25"/>
      <c r="AA67" s="19"/>
    </row>
    <row r="68" spans="3:27" ht="15.75"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19">
        <f t="shared" si="4"/>
        <v>0</v>
      </c>
      <c r="N68" s="25"/>
      <c r="O68" s="25"/>
      <c r="P68" s="25"/>
      <c r="Q68" s="25"/>
      <c r="R68" s="25"/>
      <c r="S68" s="25"/>
      <c r="T68" s="25"/>
      <c r="U68" s="25"/>
      <c r="V68" s="25"/>
      <c r="W68" s="25"/>
      <c r="AA68" s="19"/>
    </row>
    <row r="69" spans="3:27" ht="15.75"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19">
        <f t="shared" si="4"/>
        <v>0</v>
      </c>
      <c r="N69" s="25"/>
      <c r="O69" s="25"/>
      <c r="P69" s="25"/>
      <c r="Q69" s="25"/>
      <c r="R69" s="25"/>
      <c r="S69" s="25"/>
      <c r="T69" s="25"/>
      <c r="U69" s="25"/>
      <c r="V69" s="25"/>
      <c r="W69" s="25"/>
      <c r="AA69" s="19"/>
    </row>
    <row r="70" spans="3:27" ht="15.75"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19">
        <f t="shared" si="4"/>
        <v>0</v>
      </c>
      <c r="N70" s="25"/>
      <c r="O70" s="25"/>
      <c r="P70" s="25"/>
      <c r="Q70" s="25"/>
      <c r="R70" s="25"/>
      <c r="S70" s="25"/>
      <c r="T70" s="25"/>
      <c r="U70" s="25"/>
      <c r="V70" s="25"/>
      <c r="W70" s="25"/>
      <c r="AA70" s="19"/>
    </row>
    <row r="71" spans="3:27" ht="15.75"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19">
        <f t="shared" si="4"/>
        <v>0</v>
      </c>
      <c r="N71" s="25"/>
      <c r="O71" s="25"/>
      <c r="P71" s="25"/>
      <c r="Q71" s="25"/>
      <c r="R71" s="25"/>
      <c r="S71" s="25"/>
      <c r="T71" s="25"/>
      <c r="U71" s="25"/>
      <c r="V71" s="25"/>
      <c r="W71" s="25"/>
      <c r="AA71" s="19"/>
    </row>
    <row r="72" spans="3:27" ht="15.75"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9">
        <f t="shared" si="4"/>
        <v>0</v>
      </c>
      <c r="N72" s="25"/>
      <c r="O72" s="25"/>
      <c r="P72" s="25"/>
      <c r="Q72" s="25"/>
      <c r="R72" s="25"/>
      <c r="S72" s="25"/>
      <c r="T72" s="25"/>
      <c r="U72" s="25"/>
      <c r="V72" s="25"/>
      <c r="W72" s="25"/>
    </row>
    <row r="73" spans="3:27" ht="15.75"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19">
        <f t="shared" si="4"/>
        <v>0</v>
      </c>
      <c r="N73" s="25"/>
      <c r="O73" s="25"/>
      <c r="P73" s="25"/>
      <c r="Q73" s="25"/>
      <c r="R73" s="25"/>
      <c r="S73" s="25"/>
      <c r="T73" s="25"/>
      <c r="U73" s="25"/>
      <c r="V73" s="25"/>
      <c r="W73" s="25"/>
    </row>
    <row r="74" spans="3:27" ht="15.75"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19">
        <f t="shared" si="4"/>
        <v>0</v>
      </c>
      <c r="N74" s="25"/>
      <c r="O74" s="25"/>
      <c r="P74" s="25"/>
      <c r="Q74" s="25"/>
      <c r="R74" s="25"/>
      <c r="S74" s="25"/>
      <c r="T74" s="25"/>
      <c r="U74" s="25"/>
      <c r="V74" s="25"/>
      <c r="W74" s="25"/>
    </row>
    <row r="75" spans="3:27" ht="15.75"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19">
        <f t="shared" si="4"/>
        <v>0</v>
      </c>
      <c r="N75" s="25"/>
      <c r="O75" s="25"/>
      <c r="P75" s="25"/>
      <c r="Q75" s="25"/>
      <c r="R75" s="25"/>
      <c r="S75" s="25"/>
      <c r="T75" s="25"/>
      <c r="U75" s="25"/>
      <c r="V75" s="25"/>
      <c r="W75" s="25"/>
    </row>
    <row r="76" spans="3:27" ht="15.75"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19">
        <f t="shared" si="4"/>
        <v>0</v>
      </c>
      <c r="N76" s="25"/>
      <c r="O76" s="25"/>
      <c r="P76" s="25"/>
      <c r="Q76" s="25"/>
      <c r="R76" s="25"/>
      <c r="S76" s="25"/>
      <c r="T76" s="25"/>
      <c r="U76" s="25"/>
      <c r="V76" s="25"/>
      <c r="W76" s="25"/>
    </row>
    <row r="77" spans="3:27" ht="15.75"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19">
        <f t="shared" si="4"/>
        <v>0</v>
      </c>
      <c r="N77" s="25"/>
      <c r="O77" s="25"/>
      <c r="P77" s="25"/>
      <c r="Q77" s="25"/>
      <c r="R77" s="25"/>
      <c r="S77" s="25"/>
      <c r="T77" s="25"/>
      <c r="U77" s="25"/>
      <c r="V77" s="25"/>
      <c r="W77" s="25"/>
    </row>
    <row r="78" spans="3:27" ht="15.75"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19">
        <f t="shared" si="4"/>
        <v>0</v>
      </c>
      <c r="N78" s="25"/>
      <c r="O78" s="25"/>
      <c r="P78" s="25"/>
      <c r="Q78" s="25"/>
      <c r="R78" s="25"/>
      <c r="S78" s="25"/>
      <c r="T78" s="25"/>
      <c r="U78" s="25"/>
      <c r="V78" s="25"/>
      <c r="W78" s="25"/>
    </row>
    <row r="79" spans="3:27" ht="15.75"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19">
        <f t="shared" si="4"/>
        <v>0</v>
      </c>
      <c r="N79" s="25"/>
      <c r="O79" s="25"/>
      <c r="P79" s="25"/>
      <c r="Q79" s="25"/>
      <c r="R79" s="25"/>
      <c r="S79" s="25"/>
      <c r="T79" s="25"/>
      <c r="U79" s="25"/>
      <c r="V79" s="25"/>
      <c r="W79" s="25"/>
    </row>
    <row r="80" spans="3:27" ht="15.75"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19">
        <f t="shared" si="4"/>
        <v>0</v>
      </c>
      <c r="N80" s="25"/>
      <c r="O80" s="25"/>
      <c r="P80" s="25"/>
      <c r="Q80" s="25"/>
      <c r="R80" s="25"/>
      <c r="S80" s="25"/>
      <c r="T80" s="25"/>
      <c r="U80" s="25"/>
      <c r="V80" s="25"/>
      <c r="W80" s="25"/>
    </row>
    <row r="81" spans="3:23" ht="15.75"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19">
        <f t="shared" si="4"/>
        <v>0</v>
      </c>
      <c r="N81" s="25"/>
      <c r="O81" s="25"/>
      <c r="P81" s="25"/>
      <c r="Q81" s="25"/>
      <c r="R81" s="25"/>
      <c r="S81" s="25"/>
      <c r="T81" s="25"/>
      <c r="U81" s="25"/>
      <c r="V81" s="25"/>
      <c r="W81" s="25"/>
    </row>
    <row r="82" spans="3:23" ht="15.75"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19">
        <f t="shared" si="4"/>
        <v>0</v>
      </c>
      <c r="N82" s="25"/>
      <c r="O82" s="25"/>
      <c r="P82" s="25"/>
      <c r="Q82" s="25"/>
      <c r="R82" s="25"/>
      <c r="S82" s="25"/>
      <c r="T82" s="25"/>
      <c r="U82" s="25"/>
      <c r="V82" s="25"/>
      <c r="W82" s="25"/>
    </row>
    <row r="83" spans="3:23" ht="15.75"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19">
        <f t="shared" si="4"/>
        <v>0</v>
      </c>
      <c r="N83" s="25"/>
      <c r="O83" s="25"/>
      <c r="P83" s="25"/>
      <c r="Q83" s="25"/>
      <c r="R83" s="25"/>
      <c r="S83" s="25"/>
      <c r="T83" s="25"/>
      <c r="U83" s="25"/>
      <c r="V83" s="25"/>
      <c r="W83" s="25"/>
    </row>
    <row r="84" spans="3:23" ht="15.75"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19">
        <f t="shared" si="4"/>
        <v>0</v>
      </c>
      <c r="N84" s="25"/>
      <c r="O84" s="25"/>
      <c r="P84" s="25"/>
      <c r="Q84" s="25"/>
      <c r="R84" s="25"/>
      <c r="S84" s="25"/>
      <c r="T84" s="25"/>
      <c r="U84" s="25"/>
      <c r="V84" s="25"/>
      <c r="W84" s="25"/>
    </row>
    <row r="85" spans="3:23" ht="15.75"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19">
        <f t="shared" si="4"/>
        <v>0</v>
      </c>
      <c r="N85" s="25"/>
      <c r="O85" s="25"/>
      <c r="P85" s="25"/>
      <c r="Q85" s="25"/>
      <c r="R85" s="25"/>
      <c r="S85" s="25"/>
      <c r="T85" s="25"/>
      <c r="U85" s="25"/>
      <c r="V85" s="25"/>
      <c r="W85" s="25"/>
    </row>
    <row r="86" spans="3:23" ht="15.75"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19">
        <f t="shared" si="4"/>
        <v>0</v>
      </c>
      <c r="N86" s="25"/>
      <c r="O86" s="25"/>
      <c r="P86" s="25"/>
      <c r="Q86" s="25"/>
      <c r="R86" s="25"/>
      <c r="S86" s="25"/>
      <c r="T86" s="25"/>
      <c r="U86" s="25"/>
      <c r="V86" s="25"/>
      <c r="W86" s="25"/>
    </row>
    <row r="87" spans="3:23" ht="15.75"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19">
        <f t="shared" si="4"/>
        <v>0</v>
      </c>
      <c r="N87" s="25"/>
      <c r="O87" s="25"/>
      <c r="P87" s="25"/>
      <c r="Q87" s="25"/>
      <c r="R87" s="25"/>
      <c r="S87" s="25"/>
      <c r="T87" s="25"/>
      <c r="U87" s="25"/>
      <c r="V87" s="25"/>
      <c r="W87" s="25"/>
    </row>
    <row r="88" spans="3:23" ht="15.75"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19">
        <f t="shared" si="4"/>
        <v>0</v>
      </c>
      <c r="N88" s="25"/>
      <c r="O88" s="25"/>
      <c r="P88" s="25"/>
      <c r="Q88" s="25"/>
      <c r="R88" s="25"/>
      <c r="S88" s="25"/>
      <c r="T88" s="25"/>
      <c r="U88" s="25"/>
      <c r="V88" s="25"/>
      <c r="W88" s="25"/>
    </row>
    <row r="89" spans="3:23" ht="15.75"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19">
        <f t="shared" si="4"/>
        <v>0</v>
      </c>
      <c r="N89" s="25"/>
      <c r="O89" s="25"/>
      <c r="P89" s="25"/>
      <c r="Q89" s="25"/>
      <c r="R89" s="25"/>
      <c r="S89" s="25"/>
      <c r="T89" s="25"/>
      <c r="U89" s="25"/>
      <c r="V89" s="25"/>
      <c r="W89" s="25"/>
    </row>
    <row r="90" spans="3:23" ht="15.75"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19">
        <f t="shared" si="4"/>
        <v>0</v>
      </c>
      <c r="N90" s="25"/>
      <c r="O90" s="25"/>
      <c r="P90" s="25"/>
      <c r="Q90" s="25"/>
      <c r="R90" s="25"/>
      <c r="S90" s="25"/>
      <c r="T90" s="25"/>
      <c r="U90" s="25"/>
      <c r="V90" s="25"/>
      <c r="W90" s="25"/>
    </row>
    <row r="91" spans="3:23" ht="15.75"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19">
        <f t="shared" si="4"/>
        <v>0</v>
      </c>
      <c r="N91" s="25"/>
      <c r="O91" s="25"/>
      <c r="P91" s="25"/>
      <c r="Q91" s="25"/>
      <c r="R91" s="25"/>
      <c r="S91" s="25"/>
      <c r="T91" s="25"/>
      <c r="U91" s="25"/>
      <c r="V91" s="25"/>
      <c r="W91" s="25"/>
    </row>
    <row r="92" spans="3:23" ht="15.75"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19">
        <f t="shared" si="4"/>
        <v>0</v>
      </c>
      <c r="N92" s="25"/>
      <c r="O92" s="25"/>
      <c r="P92" s="25"/>
      <c r="Q92" s="25"/>
      <c r="R92" s="25"/>
      <c r="S92" s="25"/>
      <c r="T92" s="25"/>
      <c r="U92" s="25"/>
      <c r="V92" s="25"/>
      <c r="W92" s="25"/>
    </row>
    <row r="93" spans="3:23" ht="15.75"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19">
        <f t="shared" si="4"/>
        <v>0</v>
      </c>
      <c r="N93" s="25"/>
      <c r="O93" s="25"/>
      <c r="P93" s="25"/>
      <c r="Q93" s="25"/>
      <c r="R93" s="25"/>
      <c r="S93" s="25"/>
      <c r="T93" s="25"/>
      <c r="U93" s="25"/>
      <c r="V93" s="25"/>
      <c r="W93" s="25"/>
    </row>
    <row r="94" spans="3:23" ht="15.75"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19">
        <f t="shared" si="4"/>
        <v>0</v>
      </c>
      <c r="N94" s="25"/>
      <c r="O94" s="25"/>
      <c r="P94" s="25"/>
      <c r="Q94" s="25"/>
      <c r="R94" s="25"/>
      <c r="S94" s="25"/>
      <c r="T94" s="25"/>
      <c r="U94" s="25"/>
      <c r="V94" s="25"/>
      <c r="W94" s="25"/>
    </row>
    <row r="95" spans="3:23" ht="15.75"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19">
        <f t="shared" si="4"/>
        <v>0</v>
      </c>
      <c r="N95" s="25"/>
      <c r="O95" s="25"/>
      <c r="P95" s="25"/>
      <c r="Q95" s="25"/>
      <c r="R95" s="25"/>
      <c r="S95" s="25"/>
      <c r="T95" s="25"/>
      <c r="U95" s="25"/>
      <c r="V95" s="25"/>
      <c r="W95" s="25"/>
    </row>
    <row r="96" spans="3:23"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</row>
    <row r="97" spans="3:23"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</row>
    <row r="98" spans="3:23"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</row>
    <row r="99" spans="3:23"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</row>
    <row r="100" spans="3:23"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</row>
    <row r="101" spans="3:23"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</row>
    <row r="102" spans="3:23"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</row>
    <row r="103" spans="3:23"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</row>
    <row r="104" spans="3:23"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</row>
    <row r="105" spans="3:23"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</row>
    <row r="106" spans="3:23"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</row>
    <row r="107" spans="3:23"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</row>
    <row r="108" spans="3:23"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</row>
    <row r="109" spans="3:23"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</row>
    <row r="110" spans="3:23"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</row>
    <row r="111" spans="3:23"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</row>
    <row r="112" spans="3:23"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</row>
    <row r="113" spans="3:23"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</row>
    <row r="114" spans="3:23"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</row>
    <row r="115" spans="3:23"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</row>
    <row r="116" spans="3:23"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</row>
    <row r="117" spans="3:23"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</row>
    <row r="118" spans="3:23"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</row>
    <row r="119" spans="3:23"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</row>
    <row r="120" spans="3:23"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</row>
    <row r="121" spans="3:23"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</row>
    <row r="122" spans="3:23"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</row>
    <row r="123" spans="3:23"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</row>
    <row r="124" spans="3:23"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</row>
    <row r="125" spans="3:23"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</row>
    <row r="126" spans="3:23"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</row>
    <row r="127" spans="3:23"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</row>
    <row r="128" spans="3:23"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</row>
    <row r="129" spans="3:23"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</row>
    <row r="130" spans="3:23"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</row>
    <row r="131" spans="3:23"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</row>
    <row r="132" spans="3:23"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</row>
    <row r="133" spans="3:23"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</row>
    <row r="134" spans="3:23"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</row>
    <row r="135" spans="3:23"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</row>
    <row r="136" spans="3:23"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</row>
    <row r="137" spans="3:23"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</row>
    <row r="138" spans="3:23"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</row>
    <row r="139" spans="3:23"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</row>
    <row r="140" spans="3:23"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</row>
    <row r="141" spans="3:23"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</row>
    <row r="142" spans="3:23"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</row>
    <row r="143" spans="3:23"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</row>
    <row r="144" spans="3:23"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</row>
    <row r="145" spans="3:23"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</row>
    <row r="146" spans="3:23"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</row>
    <row r="147" spans="3:23"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</row>
    <row r="148" spans="3:23"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</row>
    <row r="149" spans="3:23"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</row>
    <row r="150" spans="3:23"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</row>
    <row r="151" spans="3:23"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</row>
    <row r="152" spans="3:23"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</row>
    <row r="153" spans="3:23"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</row>
    <row r="154" spans="3:23"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</row>
    <row r="155" spans="3:23"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</row>
    <row r="156" spans="3:23"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</row>
    <row r="157" spans="3:23"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</row>
    <row r="158" spans="3:23"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</row>
    <row r="159" spans="3:23"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</row>
    <row r="160" spans="3:23"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</row>
    <row r="161" spans="3:23"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</row>
    <row r="162" spans="3:23"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</row>
    <row r="163" spans="3:23"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</row>
    <row r="164" spans="3:23"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</row>
    <row r="165" spans="3:23"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</row>
    <row r="166" spans="3:23"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</row>
    <row r="167" spans="3:23"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</row>
    <row r="168" spans="3:23"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</row>
    <row r="169" spans="3:23"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</row>
    <row r="170" spans="3:23"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</row>
    <row r="171" spans="3:23"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</row>
    <row r="172" spans="3:23"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</row>
    <row r="173" spans="3:23"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</row>
    <row r="174" spans="3:23"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</row>
    <row r="175" spans="3:23"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</row>
    <row r="176" spans="3:23"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</row>
    <row r="177" spans="3:23"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</row>
    <row r="178" spans="3:23"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</row>
    <row r="179" spans="3:23"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</row>
    <row r="180" spans="3:23"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</row>
    <row r="181" spans="3:23"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</row>
    <row r="182" spans="3:23"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</row>
    <row r="183" spans="3:23"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</row>
    <row r="184" spans="3:23"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</row>
    <row r="185" spans="3:23"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</row>
    <row r="186" spans="3:23"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</row>
    <row r="187" spans="3:23"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</row>
    <row r="188" spans="3:23"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</row>
    <row r="189" spans="3:23"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</row>
    <row r="190" spans="3:23"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</row>
    <row r="191" spans="3:23"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</row>
    <row r="192" spans="3:23"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</row>
    <row r="193" spans="3:23"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</row>
    <row r="194" spans="3:23"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</row>
    <row r="195" spans="3:23"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</row>
    <row r="196" spans="3:23"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</row>
    <row r="197" spans="3:23"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</row>
    <row r="198" spans="3:23"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</row>
    <row r="199" spans="3:23"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</row>
    <row r="200" spans="3:23"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</row>
    <row r="201" spans="3:23"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</row>
    <row r="202" spans="3:23"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</row>
    <row r="203" spans="3:23"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</row>
    <row r="204" spans="3:23"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</row>
    <row r="205" spans="3:23"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</row>
    <row r="206" spans="3:23"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</row>
    <row r="207" spans="3:23"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</row>
    <row r="208" spans="3:23"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</row>
    <row r="209" spans="3:23"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</row>
    <row r="210" spans="3:23"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</row>
    <row r="211" spans="3:23"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</row>
    <row r="212" spans="3:23"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</row>
    <row r="213" spans="3:23"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</row>
    <row r="214" spans="3:23"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</row>
    <row r="215" spans="3:23"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</row>
    <row r="216" spans="3:23"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</row>
    <row r="217" spans="3:23"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</row>
    <row r="218" spans="3:23"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</row>
    <row r="219" spans="3:23"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</row>
    <row r="220" spans="3:23"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</row>
    <row r="221" spans="3:23"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</row>
    <row r="222" spans="3:23"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</row>
    <row r="223" spans="3:23"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</row>
    <row r="224" spans="3:23"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</row>
    <row r="225" spans="3:23"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</row>
    <row r="226" spans="3:23"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</row>
    <row r="227" spans="3:23"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</row>
    <row r="228" spans="3:23"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</row>
    <row r="229" spans="3:23"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</row>
    <row r="230" spans="3:23"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</row>
    <row r="231" spans="3:23"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</row>
    <row r="232" spans="3:23"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</row>
    <row r="233" spans="3:23"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</row>
    <row r="234" spans="3:23"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</row>
    <row r="235" spans="3:23"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</row>
    <row r="236" spans="3:23"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</row>
    <row r="237" spans="3:23"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</row>
    <row r="238" spans="3:23"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</row>
    <row r="239" spans="3:23"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</row>
    <row r="240" spans="3:23"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</row>
    <row r="241" spans="3:23"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</row>
    <row r="242" spans="3:23"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</row>
    <row r="243" spans="3:23"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</row>
    <row r="244" spans="3:23"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</row>
    <row r="245" spans="3:23"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</row>
    <row r="246" spans="3:23"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</row>
    <row r="247" spans="3:23"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</row>
    <row r="248" spans="3:23"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</row>
    <row r="249" spans="3:23"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</row>
    <row r="250" spans="3:23"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</row>
    <row r="251" spans="3:23"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</row>
    <row r="252" spans="3:23"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</row>
    <row r="253" spans="3:23"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</row>
    <row r="254" spans="3:23"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</row>
    <row r="255" spans="3:23"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</row>
    <row r="256" spans="3:23"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</row>
    <row r="257" spans="3:23"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</row>
    <row r="258" spans="3:23"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</row>
    <row r="259" spans="3:23"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</row>
    <row r="260" spans="3:23"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</row>
    <row r="261" spans="3:23"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</row>
    <row r="262" spans="3:23"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</row>
    <row r="263" spans="3:23"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</row>
    <row r="264" spans="3:23"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</row>
    <row r="265" spans="3:23"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</row>
    <row r="266" spans="3:23"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</row>
    <row r="267" spans="3:23"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</row>
    <row r="268" spans="3:23"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</row>
    <row r="269" spans="3:23"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</row>
    <row r="270" spans="3:23"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</row>
    <row r="271" spans="3:23"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</row>
    <row r="272" spans="3:23"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</row>
    <row r="273" spans="3:23"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</row>
    <row r="274" spans="3:23"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</row>
    <row r="275" spans="3:23"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</row>
    <row r="276" spans="3:23"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</row>
    <row r="277" spans="3:23"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</row>
    <row r="278" spans="3:23"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</row>
    <row r="279" spans="3:23"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</row>
    <row r="280" spans="3:23"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</row>
    <row r="281" spans="3:23"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</row>
    <row r="282" spans="3:23"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</row>
    <row r="283" spans="3:23"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</row>
    <row r="284" spans="3:23"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</row>
    <row r="285" spans="3:23"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</row>
    <row r="286" spans="3:23"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</row>
    <row r="287" spans="3:23"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</row>
    <row r="288" spans="3:23"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</row>
    <row r="289" spans="3:23"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</row>
    <row r="290" spans="3:23"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</row>
    <row r="291" spans="3:23"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</row>
    <row r="292" spans="3:23"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</row>
    <row r="293" spans="3:23"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</row>
    <row r="294" spans="3:23"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</row>
    <row r="295" spans="3:23"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</row>
    <row r="296" spans="3:23"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</row>
    <row r="297" spans="3:23"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</row>
    <row r="298" spans="3:23"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</row>
    <row r="299" spans="3:23"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</row>
    <row r="300" spans="3:23"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</row>
    <row r="301" spans="3:23"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</row>
    <row r="302" spans="3:23"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</row>
    <row r="303" spans="3:23"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</row>
    <row r="304" spans="3:23"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</row>
    <row r="305" spans="3:23"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</row>
    <row r="306" spans="3:23"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</row>
    <row r="307" spans="3:23"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</row>
    <row r="308" spans="3:23"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</row>
    <row r="309" spans="3:23"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</row>
    <row r="310" spans="3:23"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</row>
    <row r="311" spans="3:23"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</row>
    <row r="312" spans="3:23"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</row>
    <row r="313" spans="3:23"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</row>
    <row r="314" spans="3:23"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</row>
    <row r="315" spans="3:23"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</row>
    <row r="316" spans="3:23"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</row>
    <row r="317" spans="3:23"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</row>
    <row r="318" spans="3:23"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</row>
    <row r="319" spans="3:23"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</row>
    <row r="320" spans="3:23"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</row>
    <row r="321" spans="3:23"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</row>
    <row r="322" spans="3:23"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</row>
    <row r="323" spans="3:23"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</row>
    <row r="324" spans="3:23"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</row>
    <row r="325" spans="3:23"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</row>
    <row r="326" spans="3:23"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</row>
    <row r="327" spans="3:23"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</row>
    <row r="328" spans="3:23"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</row>
    <row r="329" spans="3:23"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</row>
    <row r="330" spans="3:23"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</row>
    <row r="331" spans="3:23"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</row>
    <row r="332" spans="3:23"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</row>
    <row r="333" spans="3:23"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</row>
    <row r="334" spans="3:23"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</row>
    <row r="335" spans="3:23"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</row>
    <row r="336" spans="3:23"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</row>
    <row r="337" spans="3:23"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</row>
    <row r="338" spans="3:23"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</row>
    <row r="339" spans="3:23"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</row>
    <row r="340" spans="3:23"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</row>
    <row r="341" spans="3:23"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</row>
    <row r="342" spans="3:23"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</row>
    <row r="343" spans="3:23"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</row>
    <row r="344" spans="3:23"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</row>
    <row r="345" spans="3:23"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</row>
    <row r="346" spans="3:23"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</row>
    <row r="347" spans="3:23"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</row>
    <row r="348" spans="3:23"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</row>
    <row r="349" spans="3:23"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</row>
    <row r="350" spans="3:23"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</row>
    <row r="351" spans="3:23"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</row>
    <row r="352" spans="3:23"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</row>
    <row r="353" spans="3:23"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</row>
    <row r="354" spans="3:23"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</row>
    <row r="355" spans="3:23"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</row>
    <row r="356" spans="3:23"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</row>
    <row r="357" spans="3:23"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</row>
    <row r="358" spans="3:23"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</row>
    <row r="359" spans="3:23"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</row>
    <row r="360" spans="3:23"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</row>
    <row r="361" spans="3:23"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</row>
    <row r="362" spans="3:23"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</row>
    <row r="363" spans="3:23"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</row>
    <row r="364" spans="3:23"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</row>
  </sheetData>
  <mergeCells count="24">
    <mergeCell ref="P4:P5"/>
    <mergeCell ref="Q4:Q5"/>
    <mergeCell ref="W4:W5"/>
    <mergeCell ref="R4:R5"/>
    <mergeCell ref="S4:S5"/>
    <mergeCell ref="T4:T5"/>
    <mergeCell ref="U4:U5"/>
    <mergeCell ref="V4:V5"/>
    <mergeCell ref="J4:J5"/>
    <mergeCell ref="K4:K5"/>
    <mergeCell ref="L4:L5"/>
    <mergeCell ref="M4:M5"/>
    <mergeCell ref="N4:N5"/>
    <mergeCell ref="O4:O5"/>
    <mergeCell ref="A3:A5"/>
    <mergeCell ref="B3:B5"/>
    <mergeCell ref="C3:C5"/>
    <mergeCell ref="D3:D5"/>
    <mergeCell ref="E3:W3"/>
    <mergeCell ref="E4:E5"/>
    <mergeCell ref="F4:F5"/>
    <mergeCell ref="G4:G5"/>
    <mergeCell ref="H4:H5"/>
    <mergeCell ref="I4:I5"/>
  </mergeCells>
  <phoneticPr fontId="16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3:Z53"/>
  <sheetViews>
    <sheetView showZeros="0" zoomScale="75" workbookViewId="0">
      <pane xSplit="2" ySplit="5" topLeftCell="G30" activePane="bottomRight" state="frozen"/>
      <selection pane="topRight" activeCell="C1" sqref="C1"/>
      <selection pane="bottomLeft" activeCell="A6" sqref="A6"/>
      <selection pane="bottomRight" activeCell="D6" sqref="D6:D50"/>
    </sheetView>
  </sheetViews>
  <sheetFormatPr defaultColWidth="8.85546875" defaultRowHeight="12"/>
  <cols>
    <col min="1" max="1" width="3.42578125" style="6" customWidth="1"/>
    <col min="2" max="2" width="19" style="6" customWidth="1"/>
    <col min="3" max="3" width="14.7109375" style="6" customWidth="1"/>
    <col min="4" max="4" width="15.7109375" style="6" customWidth="1"/>
    <col min="5" max="5" width="12.5703125" style="6" customWidth="1"/>
    <col min="6" max="6" width="9.7109375" style="6" customWidth="1"/>
    <col min="7" max="7" width="14.140625" style="6" customWidth="1"/>
    <col min="8" max="8" width="12.42578125" style="6" customWidth="1"/>
    <col min="9" max="9" width="13.85546875" style="6" customWidth="1"/>
    <col min="10" max="10" width="13.7109375" style="6" customWidth="1"/>
    <col min="11" max="11" width="12.85546875" style="6" customWidth="1"/>
    <col min="12" max="12" width="11.7109375" style="6" customWidth="1"/>
    <col min="13" max="13" width="13.28515625" style="6" customWidth="1"/>
    <col min="14" max="15" width="13" style="6" customWidth="1"/>
    <col min="16" max="16" width="18.5703125" style="6" customWidth="1"/>
    <col min="17" max="17" width="14.28515625" style="6" customWidth="1"/>
    <col min="18" max="18" width="12.7109375" style="6" customWidth="1"/>
    <col min="19" max="19" width="10.28515625" style="6" customWidth="1"/>
    <col min="20" max="20" width="7.5703125" style="6" customWidth="1"/>
    <col min="21" max="21" width="13.7109375" style="6" customWidth="1"/>
    <col min="22" max="22" width="10.5703125" style="6" customWidth="1"/>
    <col min="23" max="23" width="9.42578125" style="6" customWidth="1"/>
    <col min="24" max="24" width="8.85546875" style="6"/>
    <col min="25" max="25" width="14.28515625" style="6" bestFit="1" customWidth="1"/>
    <col min="26" max="26" width="9" style="6" bestFit="1" customWidth="1"/>
    <col min="27" max="16384" width="8.85546875" style="6"/>
  </cols>
  <sheetData>
    <row r="3" spans="1:26" ht="26.45" customHeight="1">
      <c r="A3" s="57" t="s">
        <v>32</v>
      </c>
      <c r="B3" s="57" t="s">
        <v>5</v>
      </c>
      <c r="C3" s="60" t="s">
        <v>54</v>
      </c>
      <c r="D3" s="60" t="s">
        <v>76</v>
      </c>
      <c r="E3" s="68" t="s">
        <v>34</v>
      </c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6">
      <c r="A4" s="58"/>
      <c r="B4" s="58"/>
      <c r="C4" s="61"/>
      <c r="D4" s="61"/>
      <c r="E4" s="69" t="s">
        <v>35</v>
      </c>
      <c r="F4" s="60" t="s">
        <v>36</v>
      </c>
      <c r="G4" s="70" t="s">
        <v>37</v>
      </c>
      <c r="H4" s="70" t="s">
        <v>38</v>
      </c>
      <c r="I4" s="70" t="s">
        <v>39</v>
      </c>
      <c r="J4" s="70" t="s">
        <v>40</v>
      </c>
      <c r="K4" s="70" t="s">
        <v>41</v>
      </c>
      <c r="L4" s="71" t="s">
        <v>42</v>
      </c>
      <c r="M4" s="60" t="s">
        <v>43</v>
      </c>
      <c r="N4" s="70" t="s">
        <v>44</v>
      </c>
      <c r="O4" s="71" t="s">
        <v>45</v>
      </c>
      <c r="P4" s="70" t="s">
        <v>46</v>
      </c>
      <c r="Q4" s="71" t="s">
        <v>47</v>
      </c>
      <c r="R4" s="71" t="s">
        <v>48</v>
      </c>
      <c r="S4" s="71" t="s">
        <v>49</v>
      </c>
      <c r="T4" s="71" t="s">
        <v>50</v>
      </c>
      <c r="U4" s="71" t="s">
        <v>51</v>
      </c>
      <c r="V4" s="60" t="s">
        <v>60</v>
      </c>
      <c r="W4" s="71" t="s">
        <v>52</v>
      </c>
    </row>
    <row r="5" spans="1:26" ht="83.45" customHeight="1">
      <c r="A5" s="59"/>
      <c r="B5" s="59"/>
      <c r="C5" s="62"/>
      <c r="D5" s="62"/>
      <c r="E5" s="69"/>
      <c r="F5" s="62"/>
      <c r="G5" s="70"/>
      <c r="H5" s="70"/>
      <c r="I5" s="70"/>
      <c r="J5" s="70"/>
      <c r="K5" s="70"/>
      <c r="L5" s="71"/>
      <c r="M5" s="62"/>
      <c r="N5" s="70"/>
      <c r="O5" s="71"/>
      <c r="P5" s="70"/>
      <c r="Q5" s="71"/>
      <c r="R5" s="71"/>
      <c r="S5" s="71"/>
      <c r="T5" s="71"/>
      <c r="U5" s="71"/>
      <c r="V5" s="62"/>
      <c r="W5" s="71"/>
    </row>
    <row r="6" spans="1:26" ht="15.75">
      <c r="A6" s="7">
        <v>1</v>
      </c>
      <c r="B6" s="10" t="s">
        <v>31</v>
      </c>
      <c r="C6" s="44">
        <v>1371525309.72</v>
      </c>
      <c r="D6" s="44">
        <v>1030441229.51</v>
      </c>
      <c r="E6" s="39">
        <v>706278.42</v>
      </c>
      <c r="F6" s="42"/>
      <c r="G6" s="39">
        <v>34898728.460000001</v>
      </c>
      <c r="H6" s="39">
        <v>110605375.90000001</v>
      </c>
      <c r="I6" s="39">
        <v>29382057.68</v>
      </c>
      <c r="J6" s="39">
        <v>519834.91</v>
      </c>
      <c r="K6" s="39">
        <v>12059542.85</v>
      </c>
      <c r="L6" s="42"/>
      <c r="M6" s="39">
        <v>191092.01</v>
      </c>
      <c r="N6" s="39">
        <v>50054310.310000002</v>
      </c>
      <c r="O6" s="44">
        <v>19998182.199999999</v>
      </c>
      <c r="P6" s="44">
        <v>746739420.01999998</v>
      </c>
      <c r="Q6" s="44">
        <v>10892760.24</v>
      </c>
      <c r="R6" s="44">
        <v>0</v>
      </c>
      <c r="S6" s="47"/>
      <c r="T6" s="1"/>
      <c r="U6" s="44">
        <v>4425683.38</v>
      </c>
      <c r="V6" s="9"/>
      <c r="W6" s="44">
        <v>997637</v>
      </c>
      <c r="Y6" s="19"/>
      <c r="Z6" s="6">
        <f>+Y6/1000</f>
        <v>0</v>
      </c>
    </row>
    <row r="7" spans="1:26" ht="15.75">
      <c r="A7" s="7">
        <v>2</v>
      </c>
      <c r="B7" s="10" t="s">
        <v>6</v>
      </c>
      <c r="C7" s="45">
        <v>2417804890.1599998</v>
      </c>
      <c r="D7" s="45">
        <v>2190920880.98</v>
      </c>
      <c r="E7" s="40">
        <v>17364626.760000002</v>
      </c>
      <c r="F7" s="42"/>
      <c r="G7" s="40">
        <v>204600725.13</v>
      </c>
      <c r="H7" s="40">
        <v>101529151.67</v>
      </c>
      <c r="I7" s="40">
        <v>4364611.95</v>
      </c>
      <c r="J7" s="40">
        <v>119502836.5</v>
      </c>
      <c r="K7" s="40">
        <v>18023286.09</v>
      </c>
      <c r="L7" s="42"/>
      <c r="M7" s="40">
        <v>5073823.49</v>
      </c>
      <c r="N7" s="40">
        <v>377897081.02999997</v>
      </c>
      <c r="O7" s="45">
        <v>374276.82</v>
      </c>
      <c r="P7" s="45">
        <v>200326145.47</v>
      </c>
      <c r="Q7" s="45">
        <v>1136194051.5799999</v>
      </c>
      <c r="R7" s="45"/>
      <c r="S7" s="48"/>
      <c r="T7" s="1"/>
      <c r="U7" s="45">
        <v>3870297.77</v>
      </c>
      <c r="V7" s="9"/>
      <c r="W7" s="45">
        <v>1799966.72</v>
      </c>
      <c r="Y7" s="19"/>
      <c r="Z7" s="6">
        <f t="shared" ref="Z7:Z50" si="0">+Y7/1000</f>
        <v>0</v>
      </c>
    </row>
    <row r="8" spans="1:26" ht="15.75">
      <c r="A8" s="7">
        <v>3</v>
      </c>
      <c r="B8" s="10" t="s">
        <v>7</v>
      </c>
      <c r="C8" s="45">
        <v>25878459</v>
      </c>
      <c r="D8" s="45">
        <v>23900377.32</v>
      </c>
      <c r="E8" s="40">
        <v>258352.54</v>
      </c>
      <c r="F8" s="42"/>
      <c r="G8" s="40">
        <v>3120296.49</v>
      </c>
      <c r="H8" s="40">
        <v>1526160.1</v>
      </c>
      <c r="I8" s="40">
        <v>46815.41</v>
      </c>
      <c r="J8" s="40">
        <v>1612260.11</v>
      </c>
      <c r="K8" s="40">
        <v>1085572.25</v>
      </c>
      <c r="L8" s="42"/>
      <c r="M8" s="40">
        <v>6960</v>
      </c>
      <c r="N8" s="40">
        <v>9708174.4900000002</v>
      </c>
      <c r="O8" s="45">
        <v>93702</v>
      </c>
      <c r="P8" s="45">
        <v>4517677.03</v>
      </c>
      <c r="Q8" s="45">
        <v>1567990</v>
      </c>
      <c r="R8" s="45">
        <v>0</v>
      </c>
      <c r="S8" s="48"/>
      <c r="T8" s="1"/>
      <c r="U8" s="45">
        <v>356416.9</v>
      </c>
      <c r="V8" s="9"/>
      <c r="W8" s="45"/>
      <c r="Y8" s="19"/>
      <c r="Z8" s="6">
        <f t="shared" si="0"/>
        <v>0</v>
      </c>
    </row>
    <row r="9" spans="1:26" ht="15.75">
      <c r="A9" s="7">
        <v>4</v>
      </c>
      <c r="B9" s="10" t="s">
        <v>8</v>
      </c>
      <c r="C9" s="45">
        <v>75130584.439999998</v>
      </c>
      <c r="D9" s="45">
        <v>64524148.950000003</v>
      </c>
      <c r="E9" s="40">
        <v>234412.61</v>
      </c>
      <c r="F9" s="42"/>
      <c r="G9" s="40">
        <v>7536971.2999999998</v>
      </c>
      <c r="H9" s="40">
        <v>4626210.7</v>
      </c>
      <c r="I9" s="40">
        <v>45372.62</v>
      </c>
      <c r="J9" s="40">
        <v>16368746.76</v>
      </c>
      <c r="K9" s="40">
        <v>3535181.16</v>
      </c>
      <c r="L9" s="42"/>
      <c r="M9" s="40">
        <v>826838.12</v>
      </c>
      <c r="N9" s="40">
        <v>25524197.390000001</v>
      </c>
      <c r="O9" s="45">
        <v>160248.18</v>
      </c>
      <c r="P9" s="45">
        <v>2133800</v>
      </c>
      <c r="Q9" s="45">
        <v>699990.85</v>
      </c>
      <c r="R9" s="45"/>
      <c r="S9" s="48"/>
      <c r="T9" s="1"/>
      <c r="U9" s="45">
        <v>2261318.06</v>
      </c>
      <c r="V9" s="9"/>
      <c r="W9" s="45">
        <v>163862</v>
      </c>
      <c r="Y9" s="19"/>
      <c r="Z9" s="6">
        <f t="shared" si="0"/>
        <v>0</v>
      </c>
    </row>
    <row r="10" spans="1:26" ht="15.75">
      <c r="A10" s="7">
        <v>5</v>
      </c>
      <c r="B10" s="10" t="s">
        <v>1</v>
      </c>
      <c r="C10" s="45">
        <v>10460402</v>
      </c>
      <c r="D10" s="45">
        <v>12672987.800000001</v>
      </c>
      <c r="E10" s="40">
        <v>3580346.54</v>
      </c>
      <c r="F10" s="42"/>
      <c r="G10" s="40">
        <v>639143.30000000005</v>
      </c>
      <c r="H10" s="40">
        <v>977851.93</v>
      </c>
      <c r="I10" s="40">
        <v>13196.17</v>
      </c>
      <c r="J10" s="40">
        <v>1509964.35</v>
      </c>
      <c r="K10" s="40">
        <v>235705.96</v>
      </c>
      <c r="L10" s="42"/>
      <c r="M10" s="40"/>
      <c r="N10" s="40">
        <v>2416990.2799999998</v>
      </c>
      <c r="O10" s="45">
        <v>4345</v>
      </c>
      <c r="P10" s="45">
        <v>1023359.97</v>
      </c>
      <c r="Q10" s="45">
        <v>891113.08</v>
      </c>
      <c r="R10" s="45">
        <v>9256</v>
      </c>
      <c r="S10" s="48"/>
      <c r="T10" s="1"/>
      <c r="U10" s="45">
        <v>1353715.22</v>
      </c>
      <c r="V10" s="9"/>
      <c r="W10" s="45"/>
      <c r="Y10" s="19"/>
      <c r="Z10" s="6">
        <f t="shared" si="0"/>
        <v>0</v>
      </c>
    </row>
    <row r="11" spans="1:26" ht="15.75">
      <c r="A11" s="7">
        <v>6</v>
      </c>
      <c r="B11" s="10" t="s">
        <v>2</v>
      </c>
      <c r="C11" s="45">
        <v>13253722.210000001</v>
      </c>
      <c r="D11" s="45">
        <v>9651386.5299999993</v>
      </c>
      <c r="E11" s="40">
        <v>208541</v>
      </c>
      <c r="F11" s="42"/>
      <c r="G11" s="40">
        <v>2124577.0499999998</v>
      </c>
      <c r="H11" s="40">
        <v>383491.64</v>
      </c>
      <c r="I11" s="40">
        <v>22547.9</v>
      </c>
      <c r="J11" s="40">
        <v>942894.63</v>
      </c>
      <c r="K11" s="40">
        <v>1570289.11</v>
      </c>
      <c r="L11" s="39">
        <v>19000</v>
      </c>
      <c r="M11" s="40">
        <v>562.45000000000005</v>
      </c>
      <c r="N11" s="40">
        <v>3072177.75</v>
      </c>
      <c r="O11" s="45">
        <v>21623</v>
      </c>
      <c r="P11" s="45"/>
      <c r="Q11" s="45">
        <v>34332</v>
      </c>
      <c r="R11" s="45"/>
      <c r="S11" s="48"/>
      <c r="T11" s="1"/>
      <c r="U11" s="45">
        <v>1251350</v>
      </c>
      <c r="V11" s="9"/>
      <c r="W11" s="45"/>
      <c r="Y11" s="19"/>
      <c r="Z11" s="6">
        <f t="shared" si="0"/>
        <v>0</v>
      </c>
    </row>
    <row r="12" spans="1:26" ht="15.75">
      <c r="A12" s="7">
        <v>7</v>
      </c>
      <c r="B12" s="10" t="s">
        <v>3</v>
      </c>
      <c r="C12" s="45">
        <v>17277744.949999999</v>
      </c>
      <c r="D12" s="45">
        <v>13588597.789999999</v>
      </c>
      <c r="E12" s="40">
        <v>196517.7</v>
      </c>
      <c r="F12" s="42"/>
      <c r="G12" s="40">
        <v>3730918.19</v>
      </c>
      <c r="H12" s="40"/>
      <c r="I12" s="40">
        <v>267903.32</v>
      </c>
      <c r="J12" s="40"/>
      <c r="K12" s="40">
        <v>308241.15000000002</v>
      </c>
      <c r="L12" s="39"/>
      <c r="M12" s="40">
        <v>2874</v>
      </c>
      <c r="N12" s="40">
        <v>7297313.2300000004</v>
      </c>
      <c r="O12" s="45">
        <v>17077</v>
      </c>
      <c r="P12" s="45">
        <v>1085000</v>
      </c>
      <c r="Q12" s="45">
        <v>682753.2</v>
      </c>
      <c r="R12" s="45"/>
      <c r="S12" s="48"/>
      <c r="T12" s="1"/>
      <c r="U12" s="45">
        <v>0</v>
      </c>
      <c r="V12" s="9"/>
      <c r="W12" s="45"/>
      <c r="Y12" s="19"/>
      <c r="Z12" s="6">
        <f t="shared" si="0"/>
        <v>0</v>
      </c>
    </row>
    <row r="13" spans="1:26" ht="15.75">
      <c r="A13" s="7">
        <v>8</v>
      </c>
      <c r="B13" s="10" t="s">
        <v>9</v>
      </c>
      <c r="C13" s="45">
        <v>35641360</v>
      </c>
      <c r="D13" s="45">
        <v>37578905.689999998</v>
      </c>
      <c r="E13" s="40">
        <v>550665.51</v>
      </c>
      <c r="F13" s="42"/>
      <c r="G13" s="40">
        <v>7213091.6600000001</v>
      </c>
      <c r="H13" s="40">
        <v>8067601.6500000004</v>
      </c>
      <c r="I13" s="40">
        <v>121597.61</v>
      </c>
      <c r="J13" s="40">
        <v>4206464.2</v>
      </c>
      <c r="K13" s="40">
        <v>950829.23</v>
      </c>
      <c r="L13" s="39"/>
      <c r="M13" s="40">
        <v>635449.32999999996</v>
      </c>
      <c r="N13" s="40">
        <v>4856174.41</v>
      </c>
      <c r="O13" s="45">
        <v>17550</v>
      </c>
      <c r="P13" s="45">
        <v>10192362.57</v>
      </c>
      <c r="Q13" s="45">
        <v>182577.95</v>
      </c>
      <c r="R13" s="45"/>
      <c r="S13" s="48"/>
      <c r="T13" s="1"/>
      <c r="U13" s="45">
        <v>483404.57</v>
      </c>
      <c r="V13" s="9"/>
      <c r="W13" s="45">
        <v>28378</v>
      </c>
      <c r="Y13" s="19"/>
      <c r="Z13" s="6">
        <f t="shared" si="0"/>
        <v>0</v>
      </c>
    </row>
    <row r="14" spans="1:26" ht="15.75">
      <c r="A14" s="7">
        <v>9</v>
      </c>
      <c r="B14" s="10" t="s">
        <v>10</v>
      </c>
      <c r="C14" s="45">
        <v>57256309.789999999</v>
      </c>
      <c r="D14" s="45">
        <v>49340272.560000002</v>
      </c>
      <c r="E14" s="40">
        <v>500695.4</v>
      </c>
      <c r="F14" s="42"/>
      <c r="G14" s="40">
        <v>4401641.21</v>
      </c>
      <c r="H14" s="40">
        <v>4779469.1100000003</v>
      </c>
      <c r="I14" s="40">
        <v>1228967.04</v>
      </c>
      <c r="J14" s="40">
        <v>3048457.72</v>
      </c>
      <c r="K14" s="40">
        <v>2382923.52</v>
      </c>
      <c r="L14" s="40">
        <v>20000</v>
      </c>
      <c r="M14" s="40"/>
      <c r="N14" s="40">
        <v>13270608</v>
      </c>
      <c r="O14" s="45">
        <v>51897</v>
      </c>
      <c r="P14" s="45">
        <v>12593061.970000001</v>
      </c>
      <c r="Q14" s="45">
        <v>5596590.1900000004</v>
      </c>
      <c r="R14" s="45"/>
      <c r="S14" s="45">
        <v>13500</v>
      </c>
      <c r="T14" s="1"/>
      <c r="U14" s="45">
        <v>847750.4</v>
      </c>
      <c r="V14" s="9"/>
      <c r="W14" s="45">
        <v>320911</v>
      </c>
      <c r="Y14" s="19"/>
      <c r="Z14" s="6">
        <f t="shared" si="0"/>
        <v>0</v>
      </c>
    </row>
    <row r="15" spans="1:26" ht="15.75">
      <c r="A15" s="7">
        <v>10</v>
      </c>
      <c r="B15" s="10" t="s">
        <v>11</v>
      </c>
      <c r="C15" s="45">
        <v>39744707.420000002</v>
      </c>
      <c r="D15" s="45">
        <v>59765064.289999999</v>
      </c>
      <c r="E15" s="40">
        <v>778830.79</v>
      </c>
      <c r="F15" s="42"/>
      <c r="G15" s="40">
        <v>23781846.039999999</v>
      </c>
      <c r="H15" s="40">
        <v>9327733.7200000007</v>
      </c>
      <c r="I15" s="40">
        <v>21333.56</v>
      </c>
      <c r="J15" s="40">
        <v>5702846.5899999999</v>
      </c>
      <c r="K15" s="40">
        <v>1844092</v>
      </c>
      <c r="L15" s="40"/>
      <c r="M15" s="40">
        <v>5048343.2</v>
      </c>
      <c r="N15" s="40">
        <v>8375829.5899999999</v>
      </c>
      <c r="O15" s="45"/>
      <c r="P15" s="45">
        <v>716176.66</v>
      </c>
      <c r="Q15" s="45">
        <v>3831237.23</v>
      </c>
      <c r="R15" s="45"/>
      <c r="S15" s="45">
        <v>69600</v>
      </c>
      <c r="T15" s="1"/>
      <c r="U15" s="45">
        <v>222772</v>
      </c>
      <c r="V15" s="9"/>
      <c r="W15" s="45">
        <v>34422.910000000003</v>
      </c>
      <c r="Y15" s="19"/>
      <c r="Z15" s="6">
        <f t="shared" si="0"/>
        <v>0</v>
      </c>
    </row>
    <row r="16" spans="1:26" ht="15.75">
      <c r="A16" s="7">
        <v>11</v>
      </c>
      <c r="B16" s="10" t="s">
        <v>12</v>
      </c>
      <c r="C16" s="45">
        <v>39258038.109999999</v>
      </c>
      <c r="D16" s="45">
        <v>35907416.630000003</v>
      </c>
      <c r="E16" s="40">
        <v>149809.13</v>
      </c>
      <c r="F16" s="42"/>
      <c r="G16" s="40">
        <v>7968139.1399999997</v>
      </c>
      <c r="H16" s="40">
        <v>2692513.5</v>
      </c>
      <c r="I16" s="40">
        <v>512545.04</v>
      </c>
      <c r="J16" s="40">
        <v>3941663.67</v>
      </c>
      <c r="K16" s="40">
        <v>949438.41</v>
      </c>
      <c r="L16" s="40">
        <v>79000</v>
      </c>
      <c r="M16" s="40"/>
      <c r="N16" s="40">
        <v>6431610.0499999998</v>
      </c>
      <c r="O16" s="45">
        <v>171000</v>
      </c>
      <c r="P16" s="45">
        <v>6915735.54</v>
      </c>
      <c r="Q16" s="45">
        <v>3705892.26</v>
      </c>
      <c r="R16" s="45">
        <v>302584.05</v>
      </c>
      <c r="S16" s="45"/>
      <c r="T16" s="1"/>
      <c r="U16" s="45">
        <v>1764340.06</v>
      </c>
      <c r="V16" s="9"/>
      <c r="W16" s="45">
        <v>241348.78</v>
      </c>
      <c r="Y16" s="19"/>
      <c r="Z16" s="6">
        <f t="shared" si="0"/>
        <v>0</v>
      </c>
    </row>
    <row r="17" spans="1:26" ht="15.75">
      <c r="A17" s="7">
        <v>12</v>
      </c>
      <c r="B17" s="10" t="s">
        <v>13</v>
      </c>
      <c r="C17" s="45">
        <v>35265670.18</v>
      </c>
      <c r="D17" s="45">
        <v>27083660.609999999</v>
      </c>
      <c r="E17" s="40">
        <v>399819.13</v>
      </c>
      <c r="F17" s="42"/>
      <c r="G17" s="40">
        <v>4110295.52</v>
      </c>
      <c r="H17" s="40">
        <v>726421.71</v>
      </c>
      <c r="I17" s="40">
        <v>875117.85</v>
      </c>
      <c r="J17" s="40">
        <v>3206743.35</v>
      </c>
      <c r="K17" s="40">
        <v>481272.76</v>
      </c>
      <c r="L17" s="40"/>
      <c r="M17" s="40">
        <v>406412.46</v>
      </c>
      <c r="N17" s="40">
        <v>10243900.800000001</v>
      </c>
      <c r="O17" s="45">
        <v>66460</v>
      </c>
      <c r="P17" s="45">
        <v>5855032.3200000003</v>
      </c>
      <c r="Q17" s="45">
        <v>80844</v>
      </c>
      <c r="R17" s="45">
        <v>67826</v>
      </c>
      <c r="S17" s="45"/>
      <c r="T17" s="1"/>
      <c r="U17" s="45">
        <v>556514.71</v>
      </c>
      <c r="V17" s="9"/>
      <c r="W17" s="45"/>
      <c r="Y17" s="19"/>
      <c r="Z17" s="6">
        <f t="shared" si="0"/>
        <v>0</v>
      </c>
    </row>
    <row r="18" spans="1:26" ht="15.75">
      <c r="A18" s="7">
        <v>13</v>
      </c>
      <c r="B18" s="10" t="s">
        <v>14</v>
      </c>
      <c r="C18" s="45">
        <v>62289551.009999998</v>
      </c>
      <c r="D18" s="45">
        <v>47825472.299999997</v>
      </c>
      <c r="E18" s="40">
        <v>792197.37</v>
      </c>
      <c r="F18" s="42"/>
      <c r="G18" s="40">
        <v>6064034.25</v>
      </c>
      <c r="H18" s="40">
        <v>2589537.8199999998</v>
      </c>
      <c r="I18" s="40">
        <v>78239.14</v>
      </c>
      <c r="J18" s="40">
        <v>2751650.3</v>
      </c>
      <c r="K18" s="40">
        <v>1390327.32</v>
      </c>
      <c r="L18" s="40"/>
      <c r="M18" s="40">
        <v>19104</v>
      </c>
      <c r="N18" s="40">
        <v>22714395.289999999</v>
      </c>
      <c r="O18" s="45">
        <v>154144.24</v>
      </c>
      <c r="P18" s="45">
        <v>4269811.51</v>
      </c>
      <c r="Q18" s="45">
        <v>316050</v>
      </c>
      <c r="R18" s="45">
        <v>589761.56000000006</v>
      </c>
      <c r="S18" s="45"/>
      <c r="T18" s="1"/>
      <c r="U18" s="45">
        <v>6076719.5</v>
      </c>
      <c r="V18" s="9"/>
      <c r="W18" s="45">
        <v>19500</v>
      </c>
      <c r="Y18" s="19"/>
      <c r="Z18" s="6">
        <f t="shared" si="0"/>
        <v>0</v>
      </c>
    </row>
    <row r="19" spans="1:26" ht="15.75">
      <c r="A19" s="7">
        <v>14</v>
      </c>
      <c r="B19" s="10" t="s">
        <v>15</v>
      </c>
      <c r="C19" s="45">
        <v>35126899.640000001</v>
      </c>
      <c r="D19" s="45">
        <v>29558967.440000001</v>
      </c>
      <c r="E19" s="40">
        <v>497291.47</v>
      </c>
      <c r="F19" s="39">
        <v>9500</v>
      </c>
      <c r="G19" s="40">
        <v>13140984.32</v>
      </c>
      <c r="H19" s="40">
        <v>926621.15</v>
      </c>
      <c r="I19" s="40">
        <v>120288.47</v>
      </c>
      <c r="J19" s="40">
        <v>210470.51</v>
      </c>
      <c r="K19" s="40">
        <v>2727152.28</v>
      </c>
      <c r="L19" s="40"/>
      <c r="M19" s="40"/>
      <c r="N19" s="40">
        <v>6708005.5599999996</v>
      </c>
      <c r="O19" s="45">
        <v>339097.11</v>
      </c>
      <c r="P19" s="45">
        <v>3472752.55</v>
      </c>
      <c r="Q19" s="45"/>
      <c r="R19" s="45">
        <v>32687</v>
      </c>
      <c r="S19" s="45"/>
      <c r="T19" s="1"/>
      <c r="U19" s="45">
        <v>1169686.02</v>
      </c>
      <c r="V19" s="9"/>
      <c r="W19" s="45"/>
      <c r="Y19" s="19"/>
      <c r="Z19" s="6">
        <f t="shared" si="0"/>
        <v>0</v>
      </c>
    </row>
    <row r="20" spans="1:26" ht="15.75">
      <c r="A20" s="7">
        <v>15</v>
      </c>
      <c r="B20" s="10" t="s">
        <v>16</v>
      </c>
      <c r="C20" s="45">
        <v>39249012.159999996</v>
      </c>
      <c r="D20" s="45">
        <v>34261681.549999997</v>
      </c>
      <c r="E20" s="40">
        <v>332450.81</v>
      </c>
      <c r="F20" s="39"/>
      <c r="G20" s="40">
        <v>5627047.8399999999</v>
      </c>
      <c r="H20" s="40">
        <v>1184013.08</v>
      </c>
      <c r="I20" s="40">
        <v>350621.31</v>
      </c>
      <c r="J20" s="40">
        <v>4032230.35</v>
      </c>
      <c r="K20" s="40">
        <v>2158804.7599999998</v>
      </c>
      <c r="L20" s="40"/>
      <c r="M20" s="40">
        <v>109732</v>
      </c>
      <c r="N20" s="40">
        <v>11982885.699999999</v>
      </c>
      <c r="O20" s="45">
        <v>109206.11</v>
      </c>
      <c r="P20" s="45">
        <v>5712695.9299999997</v>
      </c>
      <c r="Q20" s="45">
        <v>867000.04</v>
      </c>
      <c r="R20" s="45">
        <v>56564</v>
      </c>
      <c r="S20" s="45">
        <v>8856</v>
      </c>
      <c r="T20" s="1"/>
      <c r="U20" s="45">
        <v>1611773.62</v>
      </c>
      <c r="V20" s="9"/>
      <c r="W20" s="45"/>
      <c r="Y20" s="19"/>
      <c r="Z20" s="6">
        <f t="shared" si="0"/>
        <v>0</v>
      </c>
    </row>
    <row r="21" spans="1:26" ht="15.75">
      <c r="A21" s="7">
        <v>16</v>
      </c>
      <c r="B21" s="10" t="s">
        <v>4</v>
      </c>
      <c r="C21" s="45">
        <v>90656120.780000001</v>
      </c>
      <c r="D21" s="45">
        <v>70796558.969999999</v>
      </c>
      <c r="E21" s="40">
        <v>3131770.38</v>
      </c>
      <c r="F21" s="40">
        <v>1896.05</v>
      </c>
      <c r="G21" s="40">
        <v>7432045.5199999996</v>
      </c>
      <c r="H21" s="40">
        <v>2758743.05</v>
      </c>
      <c r="I21" s="40">
        <v>7746</v>
      </c>
      <c r="J21" s="40">
        <v>3981762.43</v>
      </c>
      <c r="K21" s="40">
        <v>1959410.98</v>
      </c>
      <c r="L21" s="40"/>
      <c r="M21" s="40">
        <v>1535380.1</v>
      </c>
      <c r="N21" s="40">
        <v>31409648.82</v>
      </c>
      <c r="O21" s="45">
        <v>1138544.49</v>
      </c>
      <c r="P21" s="45">
        <v>10458268.18</v>
      </c>
      <c r="Q21" s="45">
        <v>1359254</v>
      </c>
      <c r="R21" s="45">
        <v>124468.65</v>
      </c>
      <c r="S21" s="45">
        <v>64708.01</v>
      </c>
      <c r="T21" s="1"/>
      <c r="U21" s="45">
        <v>3213361.46</v>
      </c>
      <c r="V21" s="9"/>
      <c r="W21" s="45">
        <v>6571</v>
      </c>
      <c r="Y21" s="19"/>
      <c r="Z21" s="6">
        <f t="shared" si="0"/>
        <v>0</v>
      </c>
    </row>
    <row r="22" spans="1:26" ht="15.75">
      <c r="A22" s="7">
        <v>17</v>
      </c>
      <c r="B22" s="10" t="s">
        <v>17</v>
      </c>
      <c r="C22" s="45">
        <v>43584713.200000003</v>
      </c>
      <c r="D22" s="45">
        <v>51502869.960000001</v>
      </c>
      <c r="E22" s="40">
        <v>1063500.3500000001</v>
      </c>
      <c r="F22" s="41"/>
      <c r="G22" s="40">
        <v>7390173.5499999998</v>
      </c>
      <c r="H22" s="40">
        <v>7550434.8399999999</v>
      </c>
      <c r="I22" s="40">
        <v>845297.15</v>
      </c>
      <c r="J22" s="40">
        <v>6942724.5300000003</v>
      </c>
      <c r="K22" s="40">
        <v>4228061.2</v>
      </c>
      <c r="L22" s="40"/>
      <c r="M22" s="40">
        <v>139679.1</v>
      </c>
      <c r="N22" s="40">
        <v>18957064.5</v>
      </c>
      <c r="O22" s="45">
        <v>23206.46</v>
      </c>
      <c r="P22" s="45">
        <v>2027350.53</v>
      </c>
      <c r="Q22" s="45">
        <v>1110560.31</v>
      </c>
      <c r="R22" s="45">
        <v>3916.6</v>
      </c>
      <c r="S22" s="45">
        <v>8856</v>
      </c>
      <c r="T22" s="1"/>
      <c r="U22" s="45">
        <v>402162.84</v>
      </c>
      <c r="V22" s="9"/>
      <c r="W22" s="45">
        <v>0</v>
      </c>
      <c r="Y22" s="19"/>
      <c r="Z22" s="6">
        <f t="shared" si="0"/>
        <v>0</v>
      </c>
    </row>
    <row r="23" spans="1:26" ht="15.75">
      <c r="A23" s="7">
        <v>18</v>
      </c>
      <c r="B23" s="10" t="s">
        <v>18</v>
      </c>
      <c r="C23" s="45">
        <v>68792522.709999993</v>
      </c>
      <c r="D23" s="45">
        <v>61788370.509999998</v>
      </c>
      <c r="E23" s="40">
        <v>1049377.03</v>
      </c>
      <c r="F23" s="41">
        <v>1750</v>
      </c>
      <c r="G23" s="40">
        <v>15425213.539999999</v>
      </c>
      <c r="H23" s="40">
        <v>5651587.7800000003</v>
      </c>
      <c r="I23" s="40">
        <v>677913.01</v>
      </c>
      <c r="J23" s="40">
        <v>3999204.74</v>
      </c>
      <c r="K23" s="40">
        <v>3812184.44</v>
      </c>
      <c r="L23" s="40"/>
      <c r="M23" s="40">
        <v>615335.05000000005</v>
      </c>
      <c r="N23" s="40">
        <v>12868015.16</v>
      </c>
      <c r="O23" s="45">
        <v>71492.009999999995</v>
      </c>
      <c r="P23" s="45">
        <v>3196625</v>
      </c>
      <c r="Q23" s="45">
        <v>1165400</v>
      </c>
      <c r="R23" s="45">
        <v>74140</v>
      </c>
      <c r="S23" s="45"/>
      <c r="T23" s="1"/>
      <c r="U23" s="45">
        <v>12699978.65</v>
      </c>
      <c r="V23" s="9"/>
      <c r="W23" s="45"/>
      <c r="Y23" s="19"/>
      <c r="Z23" s="6">
        <f t="shared" si="0"/>
        <v>0</v>
      </c>
    </row>
    <row r="24" spans="1:26" ht="15.75">
      <c r="A24" s="7">
        <v>19</v>
      </c>
      <c r="B24" s="10" t="s">
        <v>19</v>
      </c>
      <c r="C24" s="45">
        <v>54596446.82</v>
      </c>
      <c r="D24" s="45">
        <v>44689237.520000003</v>
      </c>
      <c r="E24" s="40">
        <v>710384.95</v>
      </c>
      <c r="F24" s="43"/>
      <c r="G24" s="40">
        <v>12663890.609999999</v>
      </c>
      <c r="H24" s="40">
        <v>1578330.84</v>
      </c>
      <c r="I24" s="40">
        <v>877600.6</v>
      </c>
      <c r="J24" s="40">
        <v>5283969.87</v>
      </c>
      <c r="K24" s="40">
        <v>2527879.39</v>
      </c>
      <c r="L24" s="40">
        <v>300300</v>
      </c>
      <c r="M24" s="40">
        <v>191995.28</v>
      </c>
      <c r="N24" s="40">
        <v>10936725.890000001</v>
      </c>
      <c r="O24" s="45">
        <v>54228.86</v>
      </c>
      <c r="P24" s="45">
        <v>5694344.8200000003</v>
      </c>
      <c r="Q24" s="45">
        <v>2551645.5499999998</v>
      </c>
      <c r="R24" s="45">
        <v>195115.42</v>
      </c>
      <c r="S24" s="45"/>
      <c r="T24" s="1"/>
      <c r="U24" s="45">
        <v>913129.24</v>
      </c>
      <c r="V24" s="9"/>
      <c r="W24" s="45">
        <v>29987</v>
      </c>
      <c r="Y24" s="19"/>
      <c r="Z24" s="6">
        <f t="shared" si="0"/>
        <v>0</v>
      </c>
    </row>
    <row r="25" spans="1:26" ht="15.75">
      <c r="A25" s="7">
        <v>20</v>
      </c>
      <c r="B25" s="10" t="s">
        <v>20</v>
      </c>
      <c r="C25" s="45">
        <v>49397500.520000003</v>
      </c>
      <c r="D25" s="45">
        <v>41974840.700000003</v>
      </c>
      <c r="E25" s="40">
        <v>1828911.23</v>
      </c>
      <c r="F25" s="43"/>
      <c r="G25" s="40">
        <v>9874001.1300000008</v>
      </c>
      <c r="H25" s="40">
        <v>2184490.38</v>
      </c>
      <c r="I25" s="40">
        <v>90107.53</v>
      </c>
      <c r="J25" s="40">
        <v>2218100.3199999998</v>
      </c>
      <c r="K25" s="40">
        <v>5160155.79</v>
      </c>
      <c r="L25" s="40"/>
      <c r="M25" s="40">
        <v>489332</v>
      </c>
      <c r="N25" s="40">
        <v>15858550.609999999</v>
      </c>
      <c r="O25" s="45">
        <v>31972</v>
      </c>
      <c r="P25" s="45">
        <v>2166367.73</v>
      </c>
      <c r="Q25" s="45">
        <v>618800</v>
      </c>
      <c r="R25" s="45">
        <v>663840</v>
      </c>
      <c r="S25" s="45">
        <v>29744</v>
      </c>
      <c r="T25" s="1"/>
      <c r="U25" s="45">
        <v>298714</v>
      </c>
      <c r="V25" s="9"/>
      <c r="W25" s="45">
        <v>175953.98</v>
      </c>
      <c r="Y25" s="19"/>
      <c r="Z25" s="6">
        <f t="shared" si="0"/>
        <v>0</v>
      </c>
    </row>
    <row r="26" spans="1:26" ht="15.75">
      <c r="A26" s="7">
        <v>21</v>
      </c>
      <c r="B26" s="10" t="s">
        <v>21</v>
      </c>
      <c r="C26" s="45">
        <v>26645168</v>
      </c>
      <c r="D26" s="45">
        <v>21222165.870000001</v>
      </c>
      <c r="E26" s="40">
        <v>334744.3</v>
      </c>
      <c r="F26" s="43"/>
      <c r="G26" s="40">
        <v>3720294</v>
      </c>
      <c r="H26" s="40">
        <v>665641.76</v>
      </c>
      <c r="I26" s="40">
        <v>277285.93</v>
      </c>
      <c r="J26" s="40">
        <v>2121131.2799999998</v>
      </c>
      <c r="K26" s="40">
        <v>2791046.55</v>
      </c>
      <c r="L26" s="40"/>
      <c r="M26" s="40"/>
      <c r="N26" s="40">
        <v>8097886.71</v>
      </c>
      <c r="O26" s="45">
        <v>101648.43</v>
      </c>
      <c r="P26" s="45">
        <v>1896007.98</v>
      </c>
      <c r="Q26" s="45">
        <v>637317</v>
      </c>
      <c r="R26" s="45"/>
      <c r="S26" s="45"/>
      <c r="T26" s="1"/>
      <c r="U26" s="45">
        <v>291411.93</v>
      </c>
      <c r="V26" s="9"/>
      <c r="W26" s="45"/>
      <c r="Y26" s="19"/>
      <c r="Z26" s="6">
        <f t="shared" si="0"/>
        <v>0</v>
      </c>
    </row>
    <row r="27" spans="1:26" ht="15.75">
      <c r="A27" s="7">
        <v>22</v>
      </c>
      <c r="B27" s="10" t="s">
        <v>22</v>
      </c>
      <c r="C27" s="45">
        <v>231314578.52000001</v>
      </c>
      <c r="D27" s="45">
        <v>173069226.71000001</v>
      </c>
      <c r="E27" s="40">
        <v>2273973.15</v>
      </c>
      <c r="F27" s="43"/>
      <c r="G27" s="40">
        <v>16657646.130000001</v>
      </c>
      <c r="H27" s="40">
        <v>9671783.1500000004</v>
      </c>
      <c r="I27" s="40">
        <v>32797.25</v>
      </c>
      <c r="J27" s="40">
        <v>9146738.3499999996</v>
      </c>
      <c r="K27" s="40">
        <v>6876089.6200000001</v>
      </c>
      <c r="L27" s="40"/>
      <c r="M27" s="40">
        <v>0</v>
      </c>
      <c r="N27" s="40">
        <v>75511478.010000005</v>
      </c>
      <c r="O27" s="45">
        <v>347662.71</v>
      </c>
      <c r="P27" s="45">
        <v>49698268.219999999</v>
      </c>
      <c r="Q27" s="45">
        <v>1904193.57</v>
      </c>
      <c r="R27" s="45">
        <v>490993.5</v>
      </c>
      <c r="S27" s="45"/>
      <c r="T27" s="1"/>
      <c r="U27" s="45">
        <v>233162.6</v>
      </c>
      <c r="V27" s="9"/>
      <c r="W27" s="45">
        <v>54890.45</v>
      </c>
      <c r="Y27" s="19"/>
      <c r="Z27" s="6">
        <f t="shared" si="0"/>
        <v>0</v>
      </c>
    </row>
    <row r="28" spans="1:26" ht="15.75">
      <c r="A28" s="7">
        <v>23</v>
      </c>
      <c r="B28" s="10" t="s">
        <v>23</v>
      </c>
      <c r="C28" s="45">
        <v>28134645.789999999</v>
      </c>
      <c r="D28" s="45">
        <v>24221144.75</v>
      </c>
      <c r="E28" s="40">
        <v>136185.1</v>
      </c>
      <c r="F28" s="43"/>
      <c r="G28" s="40">
        <v>5113188.5199999996</v>
      </c>
      <c r="H28" s="40">
        <v>3862697.94</v>
      </c>
      <c r="I28" s="40">
        <v>186124.63</v>
      </c>
      <c r="J28" s="40">
        <v>1426963.41</v>
      </c>
      <c r="K28" s="40">
        <v>1196522.18</v>
      </c>
      <c r="L28" s="40"/>
      <c r="M28" s="40">
        <v>114227.5</v>
      </c>
      <c r="N28" s="40">
        <v>5732373.1799999997</v>
      </c>
      <c r="O28" s="45">
        <v>100164.66</v>
      </c>
      <c r="P28" s="45">
        <v>2472803.96</v>
      </c>
      <c r="Q28" s="45">
        <v>2198220</v>
      </c>
      <c r="R28" s="45"/>
      <c r="S28" s="45"/>
      <c r="T28" s="1"/>
      <c r="U28" s="45">
        <v>1356718.12</v>
      </c>
      <c r="V28" s="9"/>
      <c r="W28" s="45">
        <v>294955.55</v>
      </c>
      <c r="Y28" s="19"/>
      <c r="Z28" s="6">
        <f t="shared" si="0"/>
        <v>0</v>
      </c>
    </row>
    <row r="29" spans="1:26" ht="15.75">
      <c r="A29" s="7">
        <v>24</v>
      </c>
      <c r="B29" s="10" t="s">
        <v>24</v>
      </c>
      <c r="C29" s="45">
        <v>23197996.199999999</v>
      </c>
      <c r="D29" s="45">
        <v>22286983.859999999</v>
      </c>
      <c r="E29" s="40">
        <v>97238.32</v>
      </c>
      <c r="F29" s="43"/>
      <c r="G29" s="40">
        <v>3161156.15</v>
      </c>
      <c r="H29" s="40">
        <v>3781368.9</v>
      </c>
      <c r="I29" s="40">
        <v>325036.43</v>
      </c>
      <c r="J29" s="40"/>
      <c r="K29" s="40">
        <v>853994.06</v>
      </c>
      <c r="L29" s="40"/>
      <c r="M29" s="40">
        <v>59850</v>
      </c>
      <c r="N29" s="40">
        <v>12062609.42</v>
      </c>
      <c r="O29" s="45">
        <v>9781.92</v>
      </c>
      <c r="P29" s="45">
        <v>202833.56</v>
      </c>
      <c r="Q29" s="45">
        <v>250000</v>
      </c>
      <c r="R29" s="45"/>
      <c r="S29" s="45">
        <v>716838.31</v>
      </c>
      <c r="T29" s="1"/>
      <c r="U29" s="45">
        <v>620336.79</v>
      </c>
      <c r="V29" s="9"/>
      <c r="W29" s="45">
        <v>145940</v>
      </c>
      <c r="Y29" s="19"/>
      <c r="Z29" s="6">
        <f t="shared" si="0"/>
        <v>0</v>
      </c>
    </row>
    <row r="30" spans="1:26" ht="15.75">
      <c r="A30" s="7">
        <v>25</v>
      </c>
      <c r="B30" s="10" t="s">
        <v>25</v>
      </c>
      <c r="C30" s="45">
        <v>32444325.649999999</v>
      </c>
      <c r="D30" s="45">
        <v>27234195.02</v>
      </c>
      <c r="E30" s="40">
        <v>935273.08</v>
      </c>
      <c r="F30" s="43"/>
      <c r="G30" s="40">
        <v>5076610.62</v>
      </c>
      <c r="H30" s="40">
        <v>961109.81</v>
      </c>
      <c r="I30" s="40">
        <v>251048.28</v>
      </c>
      <c r="J30" s="40">
        <v>509803.99</v>
      </c>
      <c r="K30" s="40">
        <v>1342374.22</v>
      </c>
      <c r="L30" s="40"/>
      <c r="M30" s="40"/>
      <c r="N30" s="40">
        <v>15210212.710000001</v>
      </c>
      <c r="O30" s="45">
        <v>74492.92</v>
      </c>
      <c r="P30" s="45">
        <v>2275517.4</v>
      </c>
      <c r="Q30" s="45">
        <v>295000</v>
      </c>
      <c r="R30" s="45"/>
      <c r="S30" s="45"/>
      <c r="T30" s="1"/>
      <c r="U30" s="45">
        <v>63216.99</v>
      </c>
      <c r="V30" s="9"/>
      <c r="W30" s="45"/>
      <c r="Y30" s="19"/>
      <c r="Z30" s="6">
        <f t="shared" si="0"/>
        <v>0</v>
      </c>
    </row>
    <row r="31" spans="1:26" ht="15.75">
      <c r="A31" s="7">
        <v>26</v>
      </c>
      <c r="B31" s="10" t="s">
        <v>26</v>
      </c>
      <c r="C31" s="45">
        <v>61654407.240000002</v>
      </c>
      <c r="D31" s="45">
        <v>53188067.880000003</v>
      </c>
      <c r="E31" s="40">
        <v>944750.17</v>
      </c>
      <c r="F31" s="43"/>
      <c r="G31" s="40">
        <v>20602963.539999999</v>
      </c>
      <c r="H31" s="40">
        <v>5169571.78</v>
      </c>
      <c r="I31" s="40">
        <v>97793.09</v>
      </c>
      <c r="J31" s="40">
        <v>2522508.81</v>
      </c>
      <c r="K31" s="40">
        <v>5487367.6399999997</v>
      </c>
      <c r="L31" s="40">
        <v>297000</v>
      </c>
      <c r="M31" s="40">
        <v>339490.8</v>
      </c>
      <c r="N31" s="40">
        <v>12764147.539999999</v>
      </c>
      <c r="O31" s="45">
        <v>85940.46</v>
      </c>
      <c r="P31" s="45">
        <v>1323660.48</v>
      </c>
      <c r="Q31" s="45">
        <v>807393</v>
      </c>
      <c r="R31" s="45">
        <v>37320</v>
      </c>
      <c r="S31" s="45"/>
      <c r="T31" s="1"/>
      <c r="U31" s="45">
        <v>2238327.62</v>
      </c>
      <c r="V31" s="9"/>
      <c r="W31" s="45">
        <v>389832.95</v>
      </c>
      <c r="Y31" s="19"/>
      <c r="Z31" s="6">
        <f t="shared" si="0"/>
        <v>0</v>
      </c>
    </row>
    <row r="32" spans="1:26" ht="15.75">
      <c r="A32" s="7">
        <v>27</v>
      </c>
      <c r="B32" s="10" t="s">
        <v>33</v>
      </c>
      <c r="C32" s="45">
        <v>38783976.329999998</v>
      </c>
      <c r="D32" s="45">
        <v>35910822.140000001</v>
      </c>
      <c r="E32" s="40">
        <v>1037194.29</v>
      </c>
      <c r="F32" s="43"/>
      <c r="G32" s="40">
        <v>5760528.9900000002</v>
      </c>
      <c r="H32" s="40">
        <v>2501333.0499999998</v>
      </c>
      <c r="I32" s="40">
        <v>721050.35</v>
      </c>
      <c r="J32" s="40">
        <v>5028992.13</v>
      </c>
      <c r="K32" s="40">
        <v>3048740.71</v>
      </c>
      <c r="L32" s="40">
        <v>15000</v>
      </c>
      <c r="M32" s="40">
        <v>111840</v>
      </c>
      <c r="N32" s="40">
        <v>11807608.880000001</v>
      </c>
      <c r="O32" s="45">
        <v>308482.15000000002</v>
      </c>
      <c r="P32" s="45">
        <v>903921.04</v>
      </c>
      <c r="Q32" s="45">
        <v>180398</v>
      </c>
      <c r="R32" s="45"/>
      <c r="S32" s="45"/>
      <c r="T32" s="1"/>
      <c r="U32" s="45">
        <v>2544248.15</v>
      </c>
      <c r="V32" s="9"/>
      <c r="W32" s="45">
        <v>1305300</v>
      </c>
      <c r="Y32" s="19"/>
      <c r="Z32" s="6">
        <f t="shared" si="0"/>
        <v>0</v>
      </c>
    </row>
    <row r="33" spans="1:26" ht="15.75">
      <c r="A33" s="7">
        <v>28</v>
      </c>
      <c r="B33" s="10" t="s">
        <v>27</v>
      </c>
      <c r="C33" s="45">
        <v>53807681.799999997</v>
      </c>
      <c r="D33" s="45">
        <v>44637392.219999999</v>
      </c>
      <c r="E33" s="40">
        <v>310190.09000000003</v>
      </c>
      <c r="F33" s="43"/>
      <c r="G33" s="40">
        <v>11027102.33</v>
      </c>
      <c r="H33" s="40">
        <v>6807234.0499999998</v>
      </c>
      <c r="I33" s="40">
        <v>90873.83</v>
      </c>
      <c r="J33" s="40">
        <v>657104.11</v>
      </c>
      <c r="K33" s="40">
        <v>2458047.4700000002</v>
      </c>
      <c r="L33" s="41"/>
      <c r="M33" s="40">
        <v>20434</v>
      </c>
      <c r="N33" s="40">
        <v>11896112.439999999</v>
      </c>
      <c r="O33" s="45">
        <v>184744.43</v>
      </c>
      <c r="P33" s="45">
        <v>10701076.25</v>
      </c>
      <c r="Q33" s="45">
        <v>96545</v>
      </c>
      <c r="R33" s="45">
        <v>0</v>
      </c>
      <c r="S33" s="45">
        <v>25572</v>
      </c>
      <c r="T33" s="1"/>
      <c r="U33" s="45">
        <v>195464.55</v>
      </c>
      <c r="V33" s="9"/>
      <c r="W33" s="45"/>
      <c r="Y33" s="19"/>
      <c r="Z33" s="6">
        <f t="shared" si="0"/>
        <v>0</v>
      </c>
    </row>
    <row r="34" spans="1:26" ht="15.75">
      <c r="A34" s="7">
        <v>29</v>
      </c>
      <c r="B34" s="10" t="s">
        <v>28</v>
      </c>
      <c r="C34" s="45">
        <v>22967809.210000001</v>
      </c>
      <c r="D34" s="45">
        <v>19572077.09</v>
      </c>
      <c r="E34" s="40">
        <v>585758.68999999994</v>
      </c>
      <c r="F34" s="43"/>
      <c r="G34" s="40">
        <v>4339165.33</v>
      </c>
      <c r="H34" s="40">
        <v>1231113.3600000001</v>
      </c>
      <c r="I34" s="40">
        <v>448533.9</v>
      </c>
      <c r="J34" s="40">
        <v>794321.8</v>
      </c>
      <c r="K34" s="40">
        <v>1144865.68</v>
      </c>
      <c r="L34" s="41"/>
      <c r="M34" s="40"/>
      <c r="N34" s="40">
        <v>7548904.1399999997</v>
      </c>
      <c r="O34" s="45">
        <v>265074.87</v>
      </c>
      <c r="P34" s="45">
        <v>1033288.32</v>
      </c>
      <c r="Q34" s="45"/>
      <c r="R34" s="45"/>
      <c r="S34" s="45"/>
      <c r="T34" s="1"/>
      <c r="U34" s="45">
        <v>2099437.94</v>
      </c>
      <c r="V34" s="9"/>
      <c r="W34" s="45">
        <v>81613.06</v>
      </c>
      <c r="Y34" s="19"/>
      <c r="Z34" s="6">
        <f t="shared" si="0"/>
        <v>0</v>
      </c>
    </row>
    <row r="35" spans="1:26" ht="15.75">
      <c r="A35" s="7">
        <v>30</v>
      </c>
      <c r="B35" s="10" t="s">
        <v>29</v>
      </c>
      <c r="C35" s="45">
        <v>145275369.13999999</v>
      </c>
      <c r="D35" s="45">
        <v>107574251.8</v>
      </c>
      <c r="E35" s="40">
        <v>2072531.19</v>
      </c>
      <c r="F35" s="43"/>
      <c r="G35" s="40">
        <v>25029960.329999998</v>
      </c>
      <c r="H35" s="40">
        <v>10393286.029999999</v>
      </c>
      <c r="I35" s="40">
        <v>70060.460000000006</v>
      </c>
      <c r="J35" s="40">
        <v>11882472.82</v>
      </c>
      <c r="K35" s="40">
        <v>5606178.5800000001</v>
      </c>
      <c r="L35" s="41">
        <v>8194</v>
      </c>
      <c r="M35" s="40">
        <v>1280952.06</v>
      </c>
      <c r="N35" s="40">
        <v>30682500.620000001</v>
      </c>
      <c r="O35" s="45">
        <v>486346.3</v>
      </c>
      <c r="P35" s="45">
        <v>15008473.84</v>
      </c>
      <c r="Q35" s="45">
        <v>3723199.58</v>
      </c>
      <c r="R35" s="45">
        <v>215965.62</v>
      </c>
      <c r="S35" s="45"/>
      <c r="T35" s="1"/>
      <c r="U35" s="45">
        <v>277813.31</v>
      </c>
      <c r="V35" s="9"/>
      <c r="W35" s="45">
        <v>7947.18</v>
      </c>
      <c r="Y35" s="19"/>
      <c r="Z35" s="6">
        <f t="shared" si="0"/>
        <v>0</v>
      </c>
    </row>
    <row r="36" spans="1:26" ht="15.75">
      <c r="A36" s="7">
        <v>31</v>
      </c>
      <c r="B36" s="21" t="s">
        <v>61</v>
      </c>
      <c r="C36" s="45">
        <v>9986147</v>
      </c>
      <c r="D36" s="45">
        <v>8007917.5199999996</v>
      </c>
      <c r="E36" s="40">
        <v>82300</v>
      </c>
      <c r="F36" s="43"/>
      <c r="G36" s="40">
        <v>291356.15000000002</v>
      </c>
      <c r="H36" s="40">
        <v>38141.449999999997</v>
      </c>
      <c r="I36" s="40"/>
      <c r="J36" s="40">
        <v>1522880.12</v>
      </c>
      <c r="K36" s="40">
        <v>47440</v>
      </c>
      <c r="L36" s="43"/>
      <c r="M36" s="41"/>
      <c r="N36" s="40">
        <v>4371890.8</v>
      </c>
      <c r="O36" s="45">
        <v>0</v>
      </c>
      <c r="P36" s="45"/>
      <c r="Q36" s="45">
        <v>0</v>
      </c>
      <c r="R36" s="45"/>
      <c r="S36" s="45"/>
      <c r="T36" s="1"/>
      <c r="U36" s="45">
        <v>1422059</v>
      </c>
      <c r="V36" s="9"/>
      <c r="W36" s="45">
        <v>199850</v>
      </c>
      <c r="Y36" s="19"/>
      <c r="Z36" s="6">
        <f t="shared" si="0"/>
        <v>0</v>
      </c>
    </row>
    <row r="37" spans="1:26" ht="15.75">
      <c r="A37" s="7">
        <v>32</v>
      </c>
      <c r="B37" s="21" t="s">
        <v>62</v>
      </c>
      <c r="C37" s="45">
        <v>6107657</v>
      </c>
      <c r="D37" s="45">
        <v>5859442.9100000001</v>
      </c>
      <c r="E37" s="40">
        <v>29979.4</v>
      </c>
      <c r="F37" s="43"/>
      <c r="G37" s="40">
        <v>110252.54</v>
      </c>
      <c r="H37" s="40">
        <v>620</v>
      </c>
      <c r="I37" s="40">
        <v>3264</v>
      </c>
      <c r="J37" s="40"/>
      <c r="K37" s="40">
        <v>1420</v>
      </c>
      <c r="L37" s="43"/>
      <c r="M37" s="41"/>
      <c r="N37" s="40">
        <v>5713906.9699999997</v>
      </c>
      <c r="O37" s="45"/>
      <c r="P37" s="45"/>
      <c r="Q37" s="45"/>
      <c r="R37" s="45"/>
      <c r="S37" s="45"/>
      <c r="T37" s="1"/>
      <c r="U37" s="45">
        <v>0</v>
      </c>
      <c r="V37" s="9"/>
      <c r="W37" s="45"/>
      <c r="Y37" s="19"/>
      <c r="Z37" s="6">
        <f t="shared" si="0"/>
        <v>0</v>
      </c>
    </row>
    <row r="38" spans="1:26" ht="15.75">
      <c r="A38" s="7">
        <v>33</v>
      </c>
      <c r="B38" s="21" t="s">
        <v>63</v>
      </c>
      <c r="C38" s="45">
        <v>5142543</v>
      </c>
      <c r="D38" s="45">
        <v>4957961.37</v>
      </c>
      <c r="E38" s="40">
        <v>17320</v>
      </c>
      <c r="F38" s="43"/>
      <c r="G38" s="40">
        <v>5044.22</v>
      </c>
      <c r="H38" s="40"/>
      <c r="I38" s="40">
        <v>2618.1999999999998</v>
      </c>
      <c r="J38" s="40"/>
      <c r="K38" s="40">
        <v>2099.5</v>
      </c>
      <c r="L38" s="43"/>
      <c r="M38" s="41"/>
      <c r="N38" s="40">
        <v>3188065.13</v>
      </c>
      <c r="O38" s="45"/>
      <c r="P38" s="45">
        <v>199959.52</v>
      </c>
      <c r="Q38" s="45"/>
      <c r="R38" s="45"/>
      <c r="S38" s="45">
        <v>77264.399999999994</v>
      </c>
      <c r="T38" s="1"/>
      <c r="U38" s="45">
        <v>1465590.4</v>
      </c>
      <c r="V38" s="9"/>
      <c r="W38" s="45"/>
      <c r="Y38" s="19"/>
      <c r="Z38" s="6">
        <f t="shared" si="0"/>
        <v>0</v>
      </c>
    </row>
    <row r="39" spans="1:26" ht="15.75">
      <c r="A39" s="7">
        <v>34</v>
      </c>
      <c r="B39" s="21" t="s">
        <v>64</v>
      </c>
      <c r="C39" s="45">
        <v>5465019</v>
      </c>
      <c r="D39" s="45">
        <v>5126021.9800000004</v>
      </c>
      <c r="E39" s="40"/>
      <c r="F39" s="43"/>
      <c r="G39" s="40">
        <v>571845.49</v>
      </c>
      <c r="H39" s="40">
        <v>370122.08</v>
      </c>
      <c r="I39" s="40"/>
      <c r="J39" s="40"/>
      <c r="K39" s="40">
        <v>0</v>
      </c>
      <c r="L39" s="43"/>
      <c r="M39" s="41"/>
      <c r="N39" s="40">
        <v>4181981.89</v>
      </c>
      <c r="O39" s="45">
        <v>2072.52</v>
      </c>
      <c r="P39" s="45"/>
      <c r="Q39" s="45"/>
      <c r="R39" s="45"/>
      <c r="S39" s="45"/>
      <c r="T39" s="1"/>
      <c r="U39" s="45">
        <v>0</v>
      </c>
      <c r="V39" s="9"/>
      <c r="W39" s="45"/>
      <c r="Y39" s="19"/>
      <c r="Z39" s="6">
        <f t="shared" si="0"/>
        <v>0</v>
      </c>
    </row>
    <row r="40" spans="1:26" ht="15.75">
      <c r="A40" s="7">
        <v>35</v>
      </c>
      <c r="B40" s="21" t="s">
        <v>65</v>
      </c>
      <c r="C40" s="45">
        <v>6456921.4000000004</v>
      </c>
      <c r="D40" s="45">
        <v>4694628.4800000004</v>
      </c>
      <c r="E40" s="40">
        <v>149491</v>
      </c>
      <c r="F40" s="43"/>
      <c r="G40" s="40">
        <v>707973.29</v>
      </c>
      <c r="H40" s="40">
        <v>59335.06</v>
      </c>
      <c r="I40" s="40"/>
      <c r="J40" s="40">
        <v>1049777.8600000001</v>
      </c>
      <c r="K40" s="40">
        <v>116822</v>
      </c>
      <c r="L40" s="43"/>
      <c r="M40" s="41"/>
      <c r="N40" s="40">
        <v>2066805.46</v>
      </c>
      <c r="O40" s="45">
        <v>194459.23</v>
      </c>
      <c r="P40" s="45">
        <v>318949.96000000002</v>
      </c>
      <c r="Q40" s="45"/>
      <c r="R40" s="45"/>
      <c r="S40" s="45"/>
      <c r="T40" s="1"/>
      <c r="U40" s="45">
        <v>6014.62</v>
      </c>
      <c r="V40" s="9"/>
      <c r="W40" s="45"/>
      <c r="Y40" s="19"/>
      <c r="Z40" s="6">
        <f t="shared" si="0"/>
        <v>0</v>
      </c>
    </row>
    <row r="41" spans="1:26" ht="15.75">
      <c r="A41" s="7">
        <v>36</v>
      </c>
      <c r="B41" s="21" t="s">
        <v>66</v>
      </c>
      <c r="C41" s="45">
        <v>5493740.6799999997</v>
      </c>
      <c r="D41" s="45">
        <v>3373999.7</v>
      </c>
      <c r="E41" s="40">
        <v>234920</v>
      </c>
      <c r="F41" s="43"/>
      <c r="G41" s="40">
        <v>414550.33</v>
      </c>
      <c r="H41" s="40">
        <v>34530.589999999997</v>
      </c>
      <c r="I41" s="40"/>
      <c r="J41" s="40"/>
      <c r="K41" s="40">
        <v>225363.09</v>
      </c>
      <c r="L41" s="43"/>
      <c r="M41" s="41"/>
      <c r="N41" s="40">
        <v>1875792.69</v>
      </c>
      <c r="O41" s="45"/>
      <c r="P41" s="45">
        <v>588843</v>
      </c>
      <c r="Q41" s="45"/>
      <c r="R41" s="45"/>
      <c r="S41" s="45"/>
      <c r="T41" s="1"/>
      <c r="U41" s="45">
        <v>0</v>
      </c>
      <c r="V41" s="9"/>
      <c r="W41" s="45"/>
      <c r="Y41" s="19"/>
      <c r="Z41" s="6">
        <f t="shared" si="0"/>
        <v>0</v>
      </c>
    </row>
    <row r="42" spans="1:26" ht="15.75">
      <c r="A42" s="7">
        <v>37</v>
      </c>
      <c r="B42" s="21" t="s">
        <v>67</v>
      </c>
      <c r="C42" s="45">
        <v>5358041</v>
      </c>
      <c r="D42" s="45">
        <v>5199194.26</v>
      </c>
      <c r="E42" s="40">
        <v>31995</v>
      </c>
      <c r="F42" s="43"/>
      <c r="G42" s="40">
        <v>1397726.78</v>
      </c>
      <c r="H42" s="40">
        <v>263458.05</v>
      </c>
      <c r="I42" s="40"/>
      <c r="J42" s="40">
        <v>989.19</v>
      </c>
      <c r="K42" s="40">
        <v>22100</v>
      </c>
      <c r="L42" s="43"/>
      <c r="M42" s="41"/>
      <c r="N42" s="40">
        <v>1936658.04</v>
      </c>
      <c r="O42" s="45"/>
      <c r="P42" s="45">
        <v>1094801.2</v>
      </c>
      <c r="Q42" s="45"/>
      <c r="R42" s="45">
        <v>436694</v>
      </c>
      <c r="S42" s="45"/>
      <c r="T42" s="1"/>
      <c r="U42" s="45">
        <v>14772</v>
      </c>
      <c r="V42" s="9"/>
      <c r="W42" s="45"/>
      <c r="Y42" s="19"/>
      <c r="Z42" s="6">
        <f t="shared" si="0"/>
        <v>0</v>
      </c>
    </row>
    <row r="43" spans="1:26" ht="15.75">
      <c r="A43" s="7">
        <v>38</v>
      </c>
      <c r="B43" s="21" t="s">
        <v>68</v>
      </c>
      <c r="C43" s="45">
        <v>3201045</v>
      </c>
      <c r="D43" s="45">
        <v>3184807.41</v>
      </c>
      <c r="E43" s="40">
        <v>897832.95999999996</v>
      </c>
      <c r="F43" s="43"/>
      <c r="G43" s="40">
        <v>948749.7</v>
      </c>
      <c r="H43" s="40">
        <v>168322.5</v>
      </c>
      <c r="I43" s="40">
        <v>11414.01</v>
      </c>
      <c r="J43" s="40">
        <v>1102955.18</v>
      </c>
      <c r="K43" s="40">
        <v>2857.77</v>
      </c>
      <c r="L43" s="43"/>
      <c r="M43" s="41"/>
      <c r="N43" s="40">
        <v>49705.29</v>
      </c>
      <c r="O43" s="45"/>
      <c r="P43" s="45"/>
      <c r="Q43" s="45"/>
      <c r="R43" s="45"/>
      <c r="S43" s="45"/>
      <c r="T43" s="1"/>
      <c r="U43" s="45">
        <v>2970</v>
      </c>
      <c r="V43" s="9"/>
      <c r="W43" s="45"/>
      <c r="Y43" s="19"/>
      <c r="Z43" s="6">
        <f t="shared" si="0"/>
        <v>0</v>
      </c>
    </row>
    <row r="44" spans="1:26" ht="15.75">
      <c r="A44" s="7">
        <v>39</v>
      </c>
      <c r="B44" s="21" t="s">
        <v>69</v>
      </c>
      <c r="C44" s="45">
        <v>3694687</v>
      </c>
      <c r="D44" s="45">
        <v>3404793.94</v>
      </c>
      <c r="E44" s="40"/>
      <c r="F44" s="43"/>
      <c r="G44" s="40">
        <v>1072718.6000000001</v>
      </c>
      <c r="H44" s="40">
        <v>13798.72</v>
      </c>
      <c r="I44" s="40"/>
      <c r="J44" s="40">
        <v>22066.63</v>
      </c>
      <c r="K44" s="40">
        <v>1950</v>
      </c>
      <c r="L44" s="43"/>
      <c r="M44" s="41"/>
      <c r="N44" s="40">
        <v>1944280.99</v>
      </c>
      <c r="O44" s="45"/>
      <c r="P44" s="45">
        <v>349979</v>
      </c>
      <c r="Q44" s="45"/>
      <c r="R44" s="45"/>
      <c r="S44" s="45"/>
      <c r="T44" s="1"/>
      <c r="U44" s="45">
        <v>0</v>
      </c>
      <c r="V44" s="9"/>
      <c r="W44" s="45"/>
      <c r="Y44" s="19"/>
      <c r="Z44" s="6">
        <f t="shared" si="0"/>
        <v>0</v>
      </c>
    </row>
    <row r="45" spans="1:26" ht="15.75">
      <c r="A45" s="7">
        <v>40</v>
      </c>
      <c r="B45" s="21" t="s">
        <v>70</v>
      </c>
      <c r="C45" s="45">
        <v>2429089</v>
      </c>
      <c r="D45" s="45">
        <v>2215679.7999999998</v>
      </c>
      <c r="E45" s="40"/>
      <c r="F45" s="43"/>
      <c r="G45" s="40">
        <v>20749.29</v>
      </c>
      <c r="H45" s="40">
        <v>20179.28</v>
      </c>
      <c r="I45" s="40"/>
      <c r="J45" s="40"/>
      <c r="K45" s="40">
        <v>5300</v>
      </c>
      <c r="L45" s="43"/>
      <c r="M45" s="41"/>
      <c r="N45" s="40">
        <v>1852438.23</v>
      </c>
      <c r="O45" s="45"/>
      <c r="P45" s="45"/>
      <c r="Q45" s="45"/>
      <c r="R45" s="45">
        <v>317013</v>
      </c>
      <c r="S45" s="45"/>
      <c r="T45" s="1"/>
      <c r="U45" s="45">
        <v>0</v>
      </c>
      <c r="V45" s="9"/>
      <c r="W45" s="45"/>
      <c r="Y45" s="19"/>
      <c r="Z45" s="6">
        <f t="shared" si="0"/>
        <v>0</v>
      </c>
    </row>
    <row r="46" spans="1:26" ht="15.75">
      <c r="A46" s="7">
        <v>41</v>
      </c>
      <c r="B46" s="21" t="s">
        <v>71</v>
      </c>
      <c r="C46" s="45">
        <v>12701459</v>
      </c>
      <c r="D46" s="45">
        <v>9610863.1099999994</v>
      </c>
      <c r="E46" s="40">
        <v>217323</v>
      </c>
      <c r="F46" s="43"/>
      <c r="G46" s="40">
        <v>804693.91</v>
      </c>
      <c r="H46" s="40">
        <v>1882858.71</v>
      </c>
      <c r="I46" s="40">
        <v>73333.55</v>
      </c>
      <c r="J46" s="40">
        <v>219141.6</v>
      </c>
      <c r="K46" s="40">
        <v>1225400.45</v>
      </c>
      <c r="L46" s="43"/>
      <c r="M46" s="41"/>
      <c r="N46" s="40">
        <v>4289518.63</v>
      </c>
      <c r="O46" s="45"/>
      <c r="P46" s="45">
        <v>271438.40000000002</v>
      </c>
      <c r="Q46" s="45">
        <v>627154.86</v>
      </c>
      <c r="R46" s="45"/>
      <c r="S46" s="45"/>
      <c r="T46" s="1"/>
      <c r="U46" s="45">
        <v>0</v>
      </c>
      <c r="V46" s="9"/>
      <c r="W46" s="45"/>
      <c r="Y46" s="19"/>
      <c r="Z46" s="6">
        <f t="shared" si="0"/>
        <v>0</v>
      </c>
    </row>
    <row r="47" spans="1:26" ht="15.75">
      <c r="A47" s="7">
        <v>42</v>
      </c>
      <c r="B47" s="21" t="s">
        <v>72</v>
      </c>
      <c r="C47" s="45">
        <v>4591102</v>
      </c>
      <c r="D47" s="45">
        <v>4310013.53</v>
      </c>
      <c r="E47" s="40"/>
      <c r="F47" s="43"/>
      <c r="G47" s="40">
        <v>41628.93</v>
      </c>
      <c r="H47" s="40">
        <v>3120</v>
      </c>
      <c r="I47" s="40"/>
      <c r="J47" s="40"/>
      <c r="K47" s="40">
        <v>284046</v>
      </c>
      <c r="L47" s="43"/>
      <c r="M47" s="41"/>
      <c r="N47" s="40">
        <v>3928304.6</v>
      </c>
      <c r="O47" s="45"/>
      <c r="P47" s="45">
        <v>52914</v>
      </c>
      <c r="Q47" s="45"/>
      <c r="R47" s="45"/>
      <c r="S47" s="45"/>
      <c r="T47" s="1"/>
      <c r="U47" s="45"/>
      <c r="V47" s="9"/>
      <c r="W47" s="45"/>
      <c r="Y47" s="19"/>
      <c r="Z47" s="6">
        <f t="shared" si="0"/>
        <v>0</v>
      </c>
    </row>
    <row r="48" spans="1:26" ht="15.75">
      <c r="A48" s="7">
        <v>43</v>
      </c>
      <c r="B48" s="21" t="s">
        <v>73</v>
      </c>
      <c r="C48" s="45">
        <v>5615011</v>
      </c>
      <c r="D48" s="45">
        <v>3733107.74</v>
      </c>
      <c r="E48" s="40">
        <v>356044</v>
      </c>
      <c r="F48" s="43"/>
      <c r="G48" s="40">
        <v>174923.75</v>
      </c>
      <c r="H48" s="40">
        <v>132941</v>
      </c>
      <c r="I48" s="40"/>
      <c r="J48" s="40">
        <v>1177926.8999999999</v>
      </c>
      <c r="K48" s="40">
        <v>0</v>
      </c>
      <c r="L48" s="43"/>
      <c r="M48" s="41"/>
      <c r="N48" s="40">
        <v>1535470.63</v>
      </c>
      <c r="O48" s="45"/>
      <c r="P48" s="45">
        <v>298801.46000000002</v>
      </c>
      <c r="Q48" s="45">
        <v>12000</v>
      </c>
      <c r="R48" s="45"/>
      <c r="S48" s="45"/>
      <c r="T48" s="1"/>
      <c r="U48" s="45">
        <v>30000</v>
      </c>
      <c r="V48" s="9"/>
      <c r="W48" s="45"/>
      <c r="Y48" s="19"/>
      <c r="Z48" s="6">
        <f t="shared" si="0"/>
        <v>0</v>
      </c>
    </row>
    <row r="49" spans="1:26" ht="15.75">
      <c r="A49" s="7">
        <v>44</v>
      </c>
      <c r="B49" s="21" t="s">
        <v>74</v>
      </c>
      <c r="C49" s="45">
        <v>13479860</v>
      </c>
      <c r="D49" s="45">
        <v>9116426.4900000002</v>
      </c>
      <c r="E49" s="40">
        <v>201613</v>
      </c>
      <c r="F49" s="43"/>
      <c r="G49" s="40">
        <v>1775653.84</v>
      </c>
      <c r="H49" s="40">
        <v>323415.3</v>
      </c>
      <c r="I49" s="40">
        <v>5762.28</v>
      </c>
      <c r="J49" s="41">
        <v>5595191.3499999996</v>
      </c>
      <c r="K49" s="40">
        <v>576358.11</v>
      </c>
      <c r="L49" s="43"/>
      <c r="M49" s="41">
        <v>199207</v>
      </c>
      <c r="N49" s="40">
        <v>402368.21</v>
      </c>
      <c r="O49" s="45"/>
      <c r="P49" s="45">
        <v>0</v>
      </c>
      <c r="Q49" s="45"/>
      <c r="R49" s="45"/>
      <c r="S49" s="45"/>
      <c r="T49" s="1"/>
      <c r="U49" s="45">
        <v>36857.4</v>
      </c>
      <c r="V49" s="9"/>
      <c r="W49" s="45"/>
      <c r="Y49" s="19"/>
      <c r="Z49" s="6">
        <f t="shared" si="0"/>
        <v>0</v>
      </c>
    </row>
    <row r="50" spans="1:26" ht="15.75">
      <c r="A50" s="7">
        <v>45</v>
      </c>
      <c r="B50" s="21" t="s">
        <v>75</v>
      </c>
      <c r="C50" s="46">
        <v>3680162</v>
      </c>
      <c r="D50" s="46">
        <v>4455049.38</v>
      </c>
      <c r="E50" s="41">
        <v>41547</v>
      </c>
      <c r="F50" s="43"/>
      <c r="G50" s="41">
        <v>153099.47</v>
      </c>
      <c r="H50" s="41">
        <v>182634.6</v>
      </c>
      <c r="I50" s="41">
        <v>8376.34</v>
      </c>
      <c r="J50" s="43"/>
      <c r="K50" s="41">
        <v>529504.54</v>
      </c>
      <c r="L50" s="43"/>
      <c r="M50" s="43"/>
      <c r="N50" s="41">
        <v>2899776.23</v>
      </c>
      <c r="O50" s="46"/>
      <c r="P50" s="46">
        <v>487197.01</v>
      </c>
      <c r="Q50" s="46"/>
      <c r="R50" s="46">
        <v>5164.84</v>
      </c>
      <c r="S50" s="46"/>
      <c r="T50" s="1"/>
      <c r="U50" s="46">
        <v>147749.35</v>
      </c>
      <c r="V50" s="9"/>
      <c r="W50" s="46"/>
      <c r="Y50" s="19"/>
      <c r="Z50" s="6">
        <f t="shared" si="0"/>
        <v>0</v>
      </c>
    </row>
    <row r="51" spans="1:26">
      <c r="A51" s="4"/>
      <c r="B51" s="5" t="s">
        <v>30</v>
      </c>
      <c r="C51" s="24">
        <f>SUM(C6:C50)</f>
        <v>5339818406.7799997</v>
      </c>
      <c r="D51" s="24">
        <f t="shared" ref="D51:W51" si="1">SUM(D6:D50)</f>
        <v>4543939162.5699987</v>
      </c>
      <c r="E51" s="24">
        <f t="shared" si="1"/>
        <v>45322982.859999992</v>
      </c>
      <c r="F51" s="24">
        <f t="shared" si="1"/>
        <v>13146.05</v>
      </c>
      <c r="G51" s="24">
        <f t="shared" si="1"/>
        <v>490723346.48000002</v>
      </c>
      <c r="H51" s="24">
        <f t="shared" si="1"/>
        <v>318204357.73999995</v>
      </c>
      <c r="I51" s="24">
        <f t="shared" si="1"/>
        <v>42555251.890000008</v>
      </c>
      <c r="J51" s="24">
        <f t="shared" si="1"/>
        <v>234763791.37</v>
      </c>
      <c r="K51" s="24">
        <f t="shared" si="1"/>
        <v>101236238.82000001</v>
      </c>
      <c r="L51" s="24">
        <f t="shared" si="1"/>
        <v>738494</v>
      </c>
      <c r="M51" s="24">
        <f t="shared" si="1"/>
        <v>17418913.950000003</v>
      </c>
      <c r="N51" s="24">
        <f t="shared" si="1"/>
        <v>882134456.30000007</v>
      </c>
      <c r="O51" s="24">
        <f t="shared" si="1"/>
        <v>25059123.080000002</v>
      </c>
      <c r="P51" s="24">
        <f t="shared" si="1"/>
        <v>1118274722.4000001</v>
      </c>
      <c r="Q51" s="24">
        <f t="shared" si="1"/>
        <v>1183080263.4899995</v>
      </c>
      <c r="R51" s="24">
        <f t="shared" si="1"/>
        <v>3623310.24</v>
      </c>
      <c r="S51" s="24">
        <f t="shared" si="1"/>
        <v>1014938.7200000001</v>
      </c>
      <c r="T51" s="24">
        <f t="shared" si="1"/>
        <v>0</v>
      </c>
      <c r="U51" s="24">
        <f t="shared" si="1"/>
        <v>56825239.169999994</v>
      </c>
      <c r="V51" s="24">
        <f t="shared" si="1"/>
        <v>0</v>
      </c>
      <c r="W51" s="24">
        <f t="shared" si="1"/>
        <v>6298867.5799999991</v>
      </c>
    </row>
    <row r="52" spans="1:26" ht="15.75">
      <c r="L52" s="28">
        <v>0</v>
      </c>
    </row>
    <row r="53" spans="1:26" ht="15.75">
      <c r="L53" s="28">
        <v>0</v>
      </c>
    </row>
  </sheetData>
  <mergeCells count="24">
    <mergeCell ref="P4:P5"/>
    <mergeCell ref="Q4:Q5"/>
    <mergeCell ref="W4:W5"/>
    <mergeCell ref="R4:R5"/>
    <mergeCell ref="S4:S5"/>
    <mergeCell ref="T4:T5"/>
    <mergeCell ref="U4:U5"/>
    <mergeCell ref="V4:V5"/>
    <mergeCell ref="J4:J5"/>
    <mergeCell ref="K4:K5"/>
    <mergeCell ref="L4:L5"/>
    <mergeCell ref="M4:M5"/>
    <mergeCell ref="N4:N5"/>
    <mergeCell ref="O4:O5"/>
    <mergeCell ref="A3:A5"/>
    <mergeCell ref="B3:B5"/>
    <mergeCell ref="C3:C5"/>
    <mergeCell ref="D3:D5"/>
    <mergeCell ref="E3:W3"/>
    <mergeCell ref="E4:E5"/>
    <mergeCell ref="F4:F5"/>
    <mergeCell ref="G4:G5"/>
    <mergeCell ref="H4:H5"/>
    <mergeCell ref="I4:I5"/>
  </mergeCells>
  <phoneticPr fontId="1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Заг+Сф</vt:lpstr>
      <vt:lpstr>заг.ф.</vt:lpstr>
      <vt:lpstr>СФ</vt:lpstr>
      <vt:lpstr>'Заг+Сф'!Заголовки_для_друку</vt:lpstr>
      <vt:lpstr>'Заг+Сф'!Область_друку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admin13</cp:lastModifiedBy>
  <cp:lastPrinted>2016-10-18T15:12:22Z</cp:lastPrinted>
  <dcterms:created xsi:type="dcterms:W3CDTF">2016-03-01T12:32:45Z</dcterms:created>
  <dcterms:modified xsi:type="dcterms:W3CDTF">2022-06-07T10:34:27Z</dcterms:modified>
</cp:coreProperties>
</file>