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96" yWindow="-12" windowWidth="23256" windowHeight="12828"/>
  </bookViews>
  <sheets>
    <sheet name="за видами надходжень " sheetId="15" r:id="rId1"/>
    <sheet name="мб зф по АТО" sheetId="17" r:id="rId2"/>
    <sheet name="дотац по АТО" sheetId="1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Б21000" localSheetId="2">#REF!</definedName>
    <definedName name="_Б21000" localSheetId="0">#REF!</definedName>
    <definedName name="_Б21000" localSheetId="1">#REF!</definedName>
    <definedName name="_Б21000">#REF!</definedName>
    <definedName name="_Б22000" localSheetId="2">#REF!</definedName>
    <definedName name="_Б22000" localSheetId="0">#REF!</definedName>
    <definedName name="_Б22000" localSheetId="1">#REF!</definedName>
    <definedName name="_Б22000">#REF!</definedName>
    <definedName name="_Б22100" localSheetId="2">#REF!</definedName>
    <definedName name="_Б22100" localSheetId="0">#REF!</definedName>
    <definedName name="_Б22100" localSheetId="1">#REF!</definedName>
    <definedName name="_Б22100">#REF!</definedName>
    <definedName name="_Б22110" localSheetId="2">#REF!</definedName>
    <definedName name="_Б22110" localSheetId="0">#REF!</definedName>
    <definedName name="_Б22110" localSheetId="1">#REF!</definedName>
    <definedName name="_Б22110">#REF!</definedName>
    <definedName name="_Б22111" localSheetId="2">#REF!</definedName>
    <definedName name="_Б22111" localSheetId="0">#REF!</definedName>
    <definedName name="_Б22111" localSheetId="1">#REF!</definedName>
    <definedName name="_Б22111">#REF!</definedName>
    <definedName name="_Б22112" localSheetId="2">#REF!</definedName>
    <definedName name="_Б22112" localSheetId="0">#REF!</definedName>
    <definedName name="_Б22112" localSheetId="1">#REF!</definedName>
    <definedName name="_Б22112">#REF!</definedName>
    <definedName name="_Б22113">#REF!</definedName>
    <definedName name="_Б22200" localSheetId="2">#REF!</definedName>
    <definedName name="_Б22200" localSheetId="0">#REF!</definedName>
    <definedName name="_Б22200" localSheetId="1">#REF!</definedName>
    <definedName name="_Б22200">#REF!</definedName>
    <definedName name="_Б23000" localSheetId="2">#REF!</definedName>
    <definedName name="_Б23000" localSheetId="0">#REF!</definedName>
    <definedName name="_Б23000" localSheetId="1">#REF!</definedName>
    <definedName name="_Б23000">#REF!</definedName>
    <definedName name="_Б24000" localSheetId="2">#REF!</definedName>
    <definedName name="_Б24000" localSheetId="0">#REF!</definedName>
    <definedName name="_Б24000" localSheetId="1">#REF!</definedName>
    <definedName name="_Б24000">#REF!</definedName>
    <definedName name="_Б25000" localSheetId="2">#REF!</definedName>
    <definedName name="_Б25000" localSheetId="0">#REF!</definedName>
    <definedName name="_Б25000" localSheetId="1">#REF!</definedName>
    <definedName name="_Б25000">#REF!</definedName>
    <definedName name="_Б25003" localSheetId="2">#REF!</definedName>
    <definedName name="_Б25003" localSheetId="1">#REF!</definedName>
    <definedName name="_Б25003">#REF!</definedName>
    <definedName name="_Б41000" localSheetId="2">#REF!</definedName>
    <definedName name="_Б41000" localSheetId="0">#REF!</definedName>
    <definedName name="_Б41000" localSheetId="1">#REF!</definedName>
    <definedName name="_Б41000">#REF!</definedName>
    <definedName name="_Б42000" localSheetId="2">#REF!</definedName>
    <definedName name="_Б42000" localSheetId="0">#REF!</definedName>
    <definedName name="_Б42000" localSheetId="1">#REF!</definedName>
    <definedName name="_Б42000">#REF!</definedName>
    <definedName name="_Б43000" localSheetId="2">#REF!</definedName>
    <definedName name="_Б43000" localSheetId="0">#REF!</definedName>
    <definedName name="_Б43000" localSheetId="1">#REF!</definedName>
    <definedName name="_Б43000">#REF!</definedName>
    <definedName name="_Б44000" localSheetId="2">#REF!</definedName>
    <definedName name="_Б44000" localSheetId="0">#REF!</definedName>
    <definedName name="_Б44000" localSheetId="1">#REF!</definedName>
    <definedName name="_Б44000">#REF!</definedName>
    <definedName name="_Б45000" localSheetId="2">#REF!</definedName>
    <definedName name="_Б45000" localSheetId="0">#REF!</definedName>
    <definedName name="_Б45000" localSheetId="1">#REF!</definedName>
    <definedName name="_Б45000">#REF!</definedName>
    <definedName name="_Б46000" localSheetId="2">#REF!</definedName>
    <definedName name="_Б46000" localSheetId="0">#REF!</definedName>
    <definedName name="_Б46000" localSheetId="1">#REF!</definedName>
    <definedName name="_Б46000">#REF!</definedName>
    <definedName name="_В010100" localSheetId="2">#REF!</definedName>
    <definedName name="_В010100" localSheetId="0">#REF!</definedName>
    <definedName name="_В010100" localSheetId="1">#REF!</definedName>
    <definedName name="_В010100">#REF!</definedName>
    <definedName name="_В010200" localSheetId="2">#REF!</definedName>
    <definedName name="_В010200" localSheetId="0">#REF!</definedName>
    <definedName name="_В010200" localSheetId="1">#REF!</definedName>
    <definedName name="_В010200">#REF!</definedName>
    <definedName name="_В040000" localSheetId="2">#REF!</definedName>
    <definedName name="_В040000" localSheetId="0">#REF!</definedName>
    <definedName name="_В040000" localSheetId="1">#REF!</definedName>
    <definedName name="_В040000">#REF!</definedName>
    <definedName name="_В050000" localSheetId="2">#REF!</definedName>
    <definedName name="_В050000" localSheetId="0">#REF!</definedName>
    <definedName name="_В050000" localSheetId="1">#REF!</definedName>
    <definedName name="_В050000">#REF!</definedName>
    <definedName name="_В060000" localSheetId="2">#REF!</definedName>
    <definedName name="_В060000" localSheetId="0">#REF!</definedName>
    <definedName name="_В060000" localSheetId="1">#REF!</definedName>
    <definedName name="_В060000">#REF!</definedName>
    <definedName name="_В070000" localSheetId="2">#REF!</definedName>
    <definedName name="_В070000" localSheetId="0">#REF!</definedName>
    <definedName name="_В070000" localSheetId="1">#REF!</definedName>
    <definedName name="_В070000">#REF!</definedName>
    <definedName name="_В080000" localSheetId="2">#REF!</definedName>
    <definedName name="_В080000" localSheetId="0">#REF!</definedName>
    <definedName name="_В080000" localSheetId="1">#REF!</definedName>
    <definedName name="_В080000">#REF!</definedName>
    <definedName name="_В090000" localSheetId="2">#REF!</definedName>
    <definedName name="_В090000" localSheetId="0">#REF!</definedName>
    <definedName name="_В090000" localSheetId="1">#REF!</definedName>
    <definedName name="_В090000">#REF!</definedName>
    <definedName name="_В090200" localSheetId="2">#REF!</definedName>
    <definedName name="_В090200" localSheetId="0">#REF!</definedName>
    <definedName name="_В090200" localSheetId="1">#REF!</definedName>
    <definedName name="_В090200">#REF!</definedName>
    <definedName name="_В090201" localSheetId="2">#REF!</definedName>
    <definedName name="_В090201" localSheetId="0">#REF!</definedName>
    <definedName name="_В090201" localSheetId="1">#REF!</definedName>
    <definedName name="_В090201">#REF!</definedName>
    <definedName name="_В090202" localSheetId="2">#REF!</definedName>
    <definedName name="_В090202" localSheetId="0">#REF!</definedName>
    <definedName name="_В090202" localSheetId="1">#REF!</definedName>
    <definedName name="_В090202">#REF!</definedName>
    <definedName name="_В090203" localSheetId="2">#REF!</definedName>
    <definedName name="_В090203" localSheetId="0">#REF!</definedName>
    <definedName name="_В090203" localSheetId="1">#REF!</definedName>
    <definedName name="_В090203">#REF!</definedName>
    <definedName name="_В090300" localSheetId="2">#REF!</definedName>
    <definedName name="_В090300" localSheetId="0">#REF!</definedName>
    <definedName name="_В090300" localSheetId="1">#REF!</definedName>
    <definedName name="_В090300">#REF!</definedName>
    <definedName name="_В090301" localSheetId="2">#REF!</definedName>
    <definedName name="_В090301" localSheetId="0">#REF!</definedName>
    <definedName name="_В090301" localSheetId="1">#REF!</definedName>
    <definedName name="_В090301">#REF!</definedName>
    <definedName name="_В090302" localSheetId="2">#REF!</definedName>
    <definedName name="_В090302" localSheetId="0">#REF!</definedName>
    <definedName name="_В090302" localSheetId="1">#REF!</definedName>
    <definedName name="_В090302">#REF!</definedName>
    <definedName name="_В090303" localSheetId="2">#REF!</definedName>
    <definedName name="_В090303" localSheetId="0">#REF!</definedName>
    <definedName name="_В090303" localSheetId="1">#REF!</definedName>
    <definedName name="_В090303">#REF!</definedName>
    <definedName name="_В090304" localSheetId="2">#REF!</definedName>
    <definedName name="_В090304" localSheetId="0">#REF!</definedName>
    <definedName name="_В090304" localSheetId="1">#REF!</definedName>
    <definedName name="_В090304">#REF!</definedName>
    <definedName name="_В090305" localSheetId="2">#REF!</definedName>
    <definedName name="_В090305" localSheetId="0">#REF!</definedName>
    <definedName name="_В090305" localSheetId="1">#REF!</definedName>
    <definedName name="_В090305">#REF!</definedName>
    <definedName name="_В090306" localSheetId="2">#REF!</definedName>
    <definedName name="_В090306" localSheetId="0">#REF!</definedName>
    <definedName name="_В090306" localSheetId="1">#REF!</definedName>
    <definedName name="_В090306">#REF!</definedName>
    <definedName name="_В090307" localSheetId="2">#REF!</definedName>
    <definedName name="_В090307" localSheetId="0">#REF!</definedName>
    <definedName name="_В090307" localSheetId="1">#REF!</definedName>
    <definedName name="_В090307">#REF!</definedName>
    <definedName name="_В090400" localSheetId="2">#REF!</definedName>
    <definedName name="_В090400" localSheetId="0">#REF!</definedName>
    <definedName name="_В090400" localSheetId="1">#REF!</definedName>
    <definedName name="_В090400">#REF!</definedName>
    <definedName name="_В090405" localSheetId="2">#REF!</definedName>
    <definedName name="_В090405" localSheetId="0">#REF!</definedName>
    <definedName name="_В090405" localSheetId="1">#REF!</definedName>
    <definedName name="_В090405">#REF!</definedName>
    <definedName name="_В090412" localSheetId="2">#REF!</definedName>
    <definedName name="_В090412" localSheetId="0">#REF!</definedName>
    <definedName name="_В090412" localSheetId="1">#REF!</definedName>
    <definedName name="_В090412">#REF!</definedName>
    <definedName name="_В090601" localSheetId="2">#REF!</definedName>
    <definedName name="_В090601" localSheetId="0">#REF!</definedName>
    <definedName name="_В090601" localSheetId="1">#REF!</definedName>
    <definedName name="_В090601">#REF!</definedName>
    <definedName name="_В090700" localSheetId="2">#REF!</definedName>
    <definedName name="_В090700" localSheetId="0">#REF!</definedName>
    <definedName name="_В090700" localSheetId="1">#REF!</definedName>
    <definedName name="_В090700">#REF!</definedName>
    <definedName name="_В090900" localSheetId="2">#REF!</definedName>
    <definedName name="_В090900" localSheetId="0">#REF!</definedName>
    <definedName name="_В090900" localSheetId="1">#REF!</definedName>
    <definedName name="_В090900">#REF!</definedName>
    <definedName name="_В091100" localSheetId="2">#REF!</definedName>
    <definedName name="_В091100" localSheetId="0">#REF!</definedName>
    <definedName name="_В091100" localSheetId="1">#REF!</definedName>
    <definedName name="_В091100">#REF!</definedName>
    <definedName name="_В091200" localSheetId="2">#REF!</definedName>
    <definedName name="_В091200" localSheetId="0">#REF!</definedName>
    <definedName name="_В091200" localSheetId="1">#REF!</definedName>
    <definedName name="_В091200">#REF!</definedName>
    <definedName name="_В100000" localSheetId="2">#REF!</definedName>
    <definedName name="_В100000" localSheetId="0">#REF!</definedName>
    <definedName name="_В100000" localSheetId="1">#REF!</definedName>
    <definedName name="_В100000">#REF!</definedName>
    <definedName name="_В100100" localSheetId="2">#REF!</definedName>
    <definedName name="_В100100" localSheetId="0">#REF!</definedName>
    <definedName name="_В100100" localSheetId="1">#REF!</definedName>
    <definedName name="_В100100">#REF!</definedName>
    <definedName name="_В100103" localSheetId="2">#REF!</definedName>
    <definedName name="_В100103" localSheetId="0">#REF!</definedName>
    <definedName name="_В100103" localSheetId="1">#REF!</definedName>
    <definedName name="_В100103">#REF!</definedName>
    <definedName name="_В100200" localSheetId="2">#REF!</definedName>
    <definedName name="_В100200" localSheetId="0">#REF!</definedName>
    <definedName name="_В100200" localSheetId="1">#REF!</definedName>
    <definedName name="_В100200">#REF!</definedName>
    <definedName name="_В100203" localSheetId="2">#REF!</definedName>
    <definedName name="_В100203" localSheetId="0">#REF!</definedName>
    <definedName name="_В100203" localSheetId="1">#REF!</definedName>
    <definedName name="_В100203">#REF!</definedName>
    <definedName name="_В100204" localSheetId="2">#REF!</definedName>
    <definedName name="_В100204" localSheetId="0">#REF!</definedName>
    <definedName name="_В100204" localSheetId="1">#REF!</definedName>
    <definedName name="_В100204">#REF!</definedName>
    <definedName name="_В110000" localSheetId="2">#REF!</definedName>
    <definedName name="_В110000" localSheetId="0">#REF!</definedName>
    <definedName name="_В110000" localSheetId="1">#REF!</definedName>
    <definedName name="_В110000">#REF!</definedName>
    <definedName name="_В120000" localSheetId="2">#REF!</definedName>
    <definedName name="_В120000" localSheetId="0">#REF!</definedName>
    <definedName name="_В120000" localSheetId="1">#REF!</definedName>
    <definedName name="_В120000">#REF!</definedName>
    <definedName name="_В130000" localSheetId="2">#REF!</definedName>
    <definedName name="_В130000" localSheetId="0">#REF!</definedName>
    <definedName name="_В130000" localSheetId="1">#REF!</definedName>
    <definedName name="_В130000">#REF!</definedName>
    <definedName name="_В140000" localSheetId="2">#REF!</definedName>
    <definedName name="_В140000" localSheetId="0">#REF!</definedName>
    <definedName name="_В140000" localSheetId="1">#REF!</definedName>
    <definedName name="_В140000">#REF!</definedName>
    <definedName name="_В140102" localSheetId="2">#REF!</definedName>
    <definedName name="_В140102" localSheetId="0">#REF!</definedName>
    <definedName name="_В140102" localSheetId="1">#REF!</definedName>
    <definedName name="_В140102">#REF!</definedName>
    <definedName name="_В150000" localSheetId="2">#REF!</definedName>
    <definedName name="_В150000" localSheetId="0">#REF!</definedName>
    <definedName name="_В150000" localSheetId="1">#REF!</definedName>
    <definedName name="_В150000">#REF!</definedName>
    <definedName name="_В150101" localSheetId="2">#REF!</definedName>
    <definedName name="_В150101" localSheetId="0">#REF!</definedName>
    <definedName name="_В150101" localSheetId="1">#REF!</definedName>
    <definedName name="_В150101">#REF!</definedName>
    <definedName name="_В160000" localSheetId="2">#REF!</definedName>
    <definedName name="_В160000" localSheetId="0">#REF!</definedName>
    <definedName name="_В160000" localSheetId="1">#REF!</definedName>
    <definedName name="_В160000">#REF!</definedName>
    <definedName name="_В160100" localSheetId="2">#REF!</definedName>
    <definedName name="_В160100" localSheetId="0">#REF!</definedName>
    <definedName name="_В160100" localSheetId="1">#REF!</definedName>
    <definedName name="_В160100">#REF!</definedName>
    <definedName name="_В160103" localSheetId="2">#REF!</definedName>
    <definedName name="_В160103" localSheetId="0">#REF!</definedName>
    <definedName name="_В160103" localSheetId="1">#REF!</definedName>
    <definedName name="_В160103">#REF!</definedName>
    <definedName name="_В160200" localSheetId="2">#REF!</definedName>
    <definedName name="_В160200" localSheetId="0">#REF!</definedName>
    <definedName name="_В160200" localSheetId="1">#REF!</definedName>
    <definedName name="_В160200">#REF!</definedName>
    <definedName name="_В160300" localSheetId="2">#REF!</definedName>
    <definedName name="_В160300" localSheetId="0">#REF!</definedName>
    <definedName name="_В160300" localSheetId="1">#REF!</definedName>
    <definedName name="_В160300">#REF!</definedName>
    <definedName name="_В160304" localSheetId="2">#REF!</definedName>
    <definedName name="_В160304" localSheetId="0">#REF!</definedName>
    <definedName name="_В160304" localSheetId="1">#REF!</definedName>
    <definedName name="_В160304">#REF!</definedName>
    <definedName name="_В170000" localSheetId="2">#REF!</definedName>
    <definedName name="_В170000" localSheetId="0">#REF!</definedName>
    <definedName name="_В170000" localSheetId="1">#REF!</definedName>
    <definedName name="_В170000">#REF!</definedName>
    <definedName name="_В170100" localSheetId="2">#REF!</definedName>
    <definedName name="_В170100" localSheetId="0">#REF!</definedName>
    <definedName name="_В170100" localSheetId="1">#REF!</definedName>
    <definedName name="_В170100">#REF!</definedName>
    <definedName name="_В170101" localSheetId="2">#REF!</definedName>
    <definedName name="_В170101" localSheetId="0">#REF!</definedName>
    <definedName name="_В170101" localSheetId="1">#REF!</definedName>
    <definedName name="_В170101">#REF!</definedName>
    <definedName name="_В170300" localSheetId="2">#REF!</definedName>
    <definedName name="_В170300" localSheetId="0">#REF!</definedName>
    <definedName name="_В170300" localSheetId="1">#REF!</definedName>
    <definedName name="_В170300">#REF!</definedName>
    <definedName name="_В170303" localSheetId="2">#REF!</definedName>
    <definedName name="_В170303" localSheetId="0">#REF!</definedName>
    <definedName name="_В170303" localSheetId="1">#REF!</definedName>
    <definedName name="_В170303">#REF!</definedName>
    <definedName name="_В170600" localSheetId="2">#REF!</definedName>
    <definedName name="_В170600" localSheetId="0">#REF!</definedName>
    <definedName name="_В170600" localSheetId="1">#REF!</definedName>
    <definedName name="_В170600">#REF!</definedName>
    <definedName name="_В170601" localSheetId="2">#REF!</definedName>
    <definedName name="_В170601" localSheetId="0">#REF!</definedName>
    <definedName name="_В170601" localSheetId="1">#REF!</definedName>
    <definedName name="_В170601">#REF!</definedName>
    <definedName name="_В170700" localSheetId="2">#REF!</definedName>
    <definedName name="_В170700" localSheetId="0">#REF!</definedName>
    <definedName name="_В170700" localSheetId="1">#REF!</definedName>
    <definedName name="_В170700">#REF!</definedName>
    <definedName name="_В170703" localSheetId="2">#REF!</definedName>
    <definedName name="_В170703" localSheetId="0">#REF!</definedName>
    <definedName name="_В170703" localSheetId="1">#REF!</definedName>
    <definedName name="_В170703">#REF!</definedName>
    <definedName name="_В200000" localSheetId="2">#REF!</definedName>
    <definedName name="_В200000" localSheetId="0">#REF!</definedName>
    <definedName name="_В200000" localSheetId="1">#REF!</definedName>
    <definedName name="_В200000">#REF!</definedName>
    <definedName name="_В210000" localSheetId="2">#REF!</definedName>
    <definedName name="_В210000" localSheetId="0">#REF!</definedName>
    <definedName name="_В210000" localSheetId="1">#REF!</definedName>
    <definedName name="_В210000">#REF!</definedName>
    <definedName name="_В210200" localSheetId="2">#REF!</definedName>
    <definedName name="_В210200" localSheetId="0">#REF!</definedName>
    <definedName name="_В210200" localSheetId="1">#REF!</definedName>
    <definedName name="_В210200">#REF!</definedName>
    <definedName name="_В240000" localSheetId="2">#REF!</definedName>
    <definedName name="_В240000" localSheetId="0">#REF!</definedName>
    <definedName name="_В240000" localSheetId="1">#REF!</definedName>
    <definedName name="_В240000">#REF!</definedName>
    <definedName name="_В240600" localSheetId="2">#REF!</definedName>
    <definedName name="_В240600" localSheetId="0">#REF!</definedName>
    <definedName name="_В240600" localSheetId="1">#REF!</definedName>
    <definedName name="_В240600">#REF!</definedName>
    <definedName name="_В250000" localSheetId="2">#REF!</definedName>
    <definedName name="_В250000" localSheetId="0">#REF!</definedName>
    <definedName name="_В250000" localSheetId="1">#REF!</definedName>
    <definedName name="_В250000">#REF!</definedName>
    <definedName name="_В250102" localSheetId="2">#REF!</definedName>
    <definedName name="_В250102" localSheetId="0">#REF!</definedName>
    <definedName name="_В250102" localSheetId="1">#REF!</definedName>
    <definedName name="_В250102">#REF!</definedName>
    <definedName name="_В250200" localSheetId="2">#REF!</definedName>
    <definedName name="_В250200" localSheetId="0">#REF!</definedName>
    <definedName name="_В250200" localSheetId="1">#REF!</definedName>
    <definedName name="_В250200">#REF!</definedName>
    <definedName name="_В250301" localSheetId="2">#REF!</definedName>
    <definedName name="_В250301" localSheetId="0">#REF!</definedName>
    <definedName name="_В250301" localSheetId="1">#REF!</definedName>
    <definedName name="_В250301">#REF!</definedName>
    <definedName name="_В250307" localSheetId="2">#REF!</definedName>
    <definedName name="_В250307" localSheetId="0">#REF!</definedName>
    <definedName name="_В250307" localSheetId="1">#REF!</definedName>
    <definedName name="_В250307">#REF!</definedName>
    <definedName name="_В250500" localSheetId="2">#REF!</definedName>
    <definedName name="_В250500" localSheetId="0">#REF!</definedName>
    <definedName name="_В250500" localSheetId="1">#REF!</definedName>
    <definedName name="_В250500">#REF!</definedName>
    <definedName name="_В250501" localSheetId="2">#REF!</definedName>
    <definedName name="_В250501" localSheetId="0">#REF!</definedName>
    <definedName name="_В250501" localSheetId="1">#REF!</definedName>
    <definedName name="_В250501">#REF!</definedName>
    <definedName name="_В250502" localSheetId="2">#REF!</definedName>
    <definedName name="_В250502" localSheetId="0">#REF!</definedName>
    <definedName name="_В250502" localSheetId="1">#REF!</definedName>
    <definedName name="_В250502">#REF!</definedName>
    <definedName name="_Д100000" localSheetId="2">#REF!</definedName>
    <definedName name="_Д100000" localSheetId="0">#REF!</definedName>
    <definedName name="_Д100000" localSheetId="1">#REF!</definedName>
    <definedName name="_Д100000">#REF!</definedName>
    <definedName name="_Д110000" localSheetId="2">#REF!</definedName>
    <definedName name="_Д110000" localSheetId="0">#REF!</definedName>
    <definedName name="_Д110000" localSheetId="1">#REF!</definedName>
    <definedName name="_Д110000">#REF!</definedName>
    <definedName name="_Д110100" localSheetId="2">#REF!</definedName>
    <definedName name="_Д110100" localSheetId="0">#REF!</definedName>
    <definedName name="_Д110100" localSheetId="1">#REF!</definedName>
    <definedName name="_Д110100">#REF!</definedName>
    <definedName name="_Д110200" localSheetId="2">#REF!</definedName>
    <definedName name="_Д110200" localSheetId="0">#REF!</definedName>
    <definedName name="_Д110200" localSheetId="1">#REF!</definedName>
    <definedName name="_Д110200">#REF!</definedName>
    <definedName name="_Д120000" localSheetId="2">#REF!</definedName>
    <definedName name="_Д120000" localSheetId="0">#REF!</definedName>
    <definedName name="_Д120000" localSheetId="1">#REF!</definedName>
    <definedName name="_Д120000">#REF!</definedName>
    <definedName name="_Д120200" localSheetId="2">#REF!</definedName>
    <definedName name="_Д120200" localSheetId="0">#REF!</definedName>
    <definedName name="_Д120200" localSheetId="1">#REF!</definedName>
    <definedName name="_Д120200">#REF!</definedName>
    <definedName name="_Д130000" localSheetId="2">#REF!</definedName>
    <definedName name="_Д130000" localSheetId="0">#REF!</definedName>
    <definedName name="_Д130000" localSheetId="1">#REF!</definedName>
    <definedName name="_Д130000">#REF!</definedName>
    <definedName name="_Д130100" localSheetId="2">#REF!</definedName>
    <definedName name="_Д130100" localSheetId="0">#REF!</definedName>
    <definedName name="_Д130100" localSheetId="1">#REF!</definedName>
    <definedName name="_Д130100">#REF!</definedName>
    <definedName name="_Д130200" localSheetId="2">#REF!</definedName>
    <definedName name="_Д130200" localSheetId="0">#REF!</definedName>
    <definedName name="_Д130200" localSheetId="1">#REF!</definedName>
    <definedName name="_Д130200">#REF!</definedName>
    <definedName name="_Д130300" localSheetId="2">#REF!</definedName>
    <definedName name="_Д130300" localSheetId="0">#REF!</definedName>
    <definedName name="_Д130300" localSheetId="1">#REF!</definedName>
    <definedName name="_Д130300">#REF!</definedName>
    <definedName name="_Д130500" localSheetId="2">#REF!</definedName>
    <definedName name="_Д130500" localSheetId="0">#REF!</definedName>
    <definedName name="_Д130500" localSheetId="1">#REF!</definedName>
    <definedName name="_Д130500">#REF!</definedName>
    <definedName name="_Д140000" localSheetId="2">#REF!</definedName>
    <definedName name="_Д140000" localSheetId="0">#REF!</definedName>
    <definedName name="_Д140000" localSheetId="1">#REF!</definedName>
    <definedName name="_Д140000">#REF!</definedName>
    <definedName name="_Д140601" localSheetId="2">#REF!</definedName>
    <definedName name="_Д140601" localSheetId="0">#REF!</definedName>
    <definedName name="_Д140601" localSheetId="1">#REF!</definedName>
    <definedName name="_Д140601">#REF!</definedName>
    <definedName name="_Д140602" localSheetId="2">#REF!</definedName>
    <definedName name="_Д140602" localSheetId="0">#REF!</definedName>
    <definedName name="_Д140602" localSheetId="1">#REF!</definedName>
    <definedName name="_Д140602">#REF!</definedName>
    <definedName name="_Д140603" localSheetId="2">#REF!</definedName>
    <definedName name="_Д140603" localSheetId="0">#REF!</definedName>
    <definedName name="_Д140603" localSheetId="1">#REF!</definedName>
    <definedName name="_Д140603">#REF!</definedName>
    <definedName name="_Д140700" localSheetId="2">#REF!</definedName>
    <definedName name="_Д140700" localSheetId="0">#REF!</definedName>
    <definedName name="_Д140700" localSheetId="1">#REF!</definedName>
    <definedName name="_Д140700">#REF!</definedName>
    <definedName name="_Д160000" localSheetId="2">#REF!</definedName>
    <definedName name="_Д160000" localSheetId="0">#REF!</definedName>
    <definedName name="_Д160000" localSheetId="1">#REF!</definedName>
    <definedName name="_Д160000">#REF!</definedName>
    <definedName name="_Д160100" localSheetId="2">#REF!</definedName>
    <definedName name="_Д160100" localSheetId="0">#REF!</definedName>
    <definedName name="_Д160100" localSheetId="1">#REF!</definedName>
    <definedName name="_Д160100">#REF!</definedName>
    <definedName name="_Д160200" localSheetId="2">#REF!</definedName>
    <definedName name="_Д160200" localSheetId="0">#REF!</definedName>
    <definedName name="_Д160200" localSheetId="1">#REF!</definedName>
    <definedName name="_Д160200">#REF!</definedName>
    <definedName name="_Д160300" localSheetId="2">#REF!</definedName>
    <definedName name="_Д160300" localSheetId="0">#REF!</definedName>
    <definedName name="_Д160300" localSheetId="1">#REF!</definedName>
    <definedName name="_Д160300">#REF!</definedName>
    <definedName name="_Д200000" localSheetId="2">#REF!</definedName>
    <definedName name="_Д200000" localSheetId="0">#REF!</definedName>
    <definedName name="_Д200000" localSheetId="1">#REF!</definedName>
    <definedName name="_Д200000">#REF!</definedName>
    <definedName name="_Д210000" localSheetId="2">#REF!</definedName>
    <definedName name="_Д210000" localSheetId="0">#REF!</definedName>
    <definedName name="_Д210000" localSheetId="1">#REF!</definedName>
    <definedName name="_Д210000">#REF!</definedName>
    <definedName name="_Д210700" localSheetId="2">#REF!</definedName>
    <definedName name="_Д210700" localSheetId="0">#REF!</definedName>
    <definedName name="_Д210700" localSheetId="1">#REF!</definedName>
    <definedName name="_Д210700">#REF!</definedName>
    <definedName name="_Д220000" localSheetId="2">#REF!</definedName>
    <definedName name="_Д220000" localSheetId="0">#REF!</definedName>
    <definedName name="_Д220000" localSheetId="1">#REF!</definedName>
    <definedName name="_Д220000">#REF!</definedName>
    <definedName name="_Д220800" localSheetId="2">#REF!</definedName>
    <definedName name="_Д220800" localSheetId="0">#REF!</definedName>
    <definedName name="_Д220800" localSheetId="1">#REF!</definedName>
    <definedName name="_Д220800">#REF!</definedName>
    <definedName name="_Д220900" localSheetId="2">#REF!</definedName>
    <definedName name="_Д220900" localSheetId="0">#REF!</definedName>
    <definedName name="_Д220900" localSheetId="1">#REF!</definedName>
    <definedName name="_Д220900">#REF!</definedName>
    <definedName name="_Д230000" localSheetId="2">#REF!</definedName>
    <definedName name="_Д230000" localSheetId="0">#REF!</definedName>
    <definedName name="_Д230000" localSheetId="1">#REF!</definedName>
    <definedName name="_Д230000">#REF!</definedName>
    <definedName name="_Д240000" localSheetId="2">#REF!</definedName>
    <definedName name="_Д240000" localSheetId="0">#REF!</definedName>
    <definedName name="_Д240000" localSheetId="1">#REF!</definedName>
    <definedName name="_Д240000">#REF!</definedName>
    <definedName name="_Д240800" localSheetId="2">#REF!</definedName>
    <definedName name="_Д240800" localSheetId="0">#REF!</definedName>
    <definedName name="_Д240800" localSheetId="1">#REF!</definedName>
    <definedName name="_Д240800">#REF!</definedName>
    <definedName name="_Д400000" localSheetId="2">#REF!</definedName>
    <definedName name="_Д400000" localSheetId="0">#REF!</definedName>
    <definedName name="_Д400000" localSheetId="1">#REF!</definedName>
    <definedName name="_Д400000">#REF!</definedName>
    <definedName name="_Д410100" localSheetId="2">#REF!</definedName>
    <definedName name="_Д410100" localSheetId="0">#REF!</definedName>
    <definedName name="_Д410100" localSheetId="1">#REF!</definedName>
    <definedName name="_Д410100">#REF!</definedName>
    <definedName name="_Д410400" localSheetId="2">#REF!</definedName>
    <definedName name="_Д410400" localSheetId="0">#REF!</definedName>
    <definedName name="_Д410400" localSheetId="1">#REF!</definedName>
    <definedName name="_Д410400">#REF!</definedName>
    <definedName name="_Д500000" localSheetId="2">#REF!</definedName>
    <definedName name="_Д500000" localSheetId="0">#REF!</definedName>
    <definedName name="_Д500000" localSheetId="1">#REF!</definedName>
    <definedName name="_Д500000">#REF!</definedName>
    <definedName name="_Д500800" localSheetId="2">#REF!</definedName>
    <definedName name="_Д500800" localSheetId="0">#REF!</definedName>
    <definedName name="_Д500800" localSheetId="1">#REF!</definedName>
    <definedName name="_Д500800">#REF!</definedName>
    <definedName name="_Д500900" localSheetId="2">#REF!</definedName>
    <definedName name="_Д500900" localSheetId="0">#REF!</definedName>
    <definedName name="_Д500900" localSheetId="1">#REF!</definedName>
    <definedName name="_Д500900">#REF!</definedName>
    <definedName name="_Е1000" localSheetId="2">#REF!</definedName>
    <definedName name="_Е1000" localSheetId="0">#REF!</definedName>
    <definedName name="_Е1000" localSheetId="1">#REF!</definedName>
    <definedName name="_Е1000">#REF!</definedName>
    <definedName name="_Е1100" localSheetId="2">#REF!</definedName>
    <definedName name="_Е1100" localSheetId="0">#REF!</definedName>
    <definedName name="_Е1100" localSheetId="1">#REF!</definedName>
    <definedName name="_Е1100">#REF!</definedName>
    <definedName name="_Е1110" localSheetId="2">#REF!</definedName>
    <definedName name="_Е1110" localSheetId="0">#REF!</definedName>
    <definedName name="_Е1110" localSheetId="1">#REF!</definedName>
    <definedName name="_Е1110">#REF!</definedName>
    <definedName name="_Е1120" localSheetId="2">#REF!</definedName>
    <definedName name="_Е1120" localSheetId="0">#REF!</definedName>
    <definedName name="_Е1120" localSheetId="1">#REF!</definedName>
    <definedName name="_Е1120">#REF!</definedName>
    <definedName name="_Е1130" localSheetId="2">#REF!</definedName>
    <definedName name="_Е1130" localSheetId="0">#REF!</definedName>
    <definedName name="_Е1130" localSheetId="1">#REF!</definedName>
    <definedName name="_Е1130">#REF!</definedName>
    <definedName name="_Е1140" localSheetId="2">#REF!</definedName>
    <definedName name="_Е1140" localSheetId="0">#REF!</definedName>
    <definedName name="_Е1140" localSheetId="1">#REF!</definedName>
    <definedName name="_Е1140">#REF!</definedName>
    <definedName name="_Е1150" localSheetId="2">#REF!</definedName>
    <definedName name="_Е1150" localSheetId="0">#REF!</definedName>
    <definedName name="_Е1150" localSheetId="1">#REF!</definedName>
    <definedName name="_Е1150">#REF!</definedName>
    <definedName name="_Е1160" localSheetId="2">#REF!</definedName>
    <definedName name="_Е1160" localSheetId="0">#REF!</definedName>
    <definedName name="_Е1160" localSheetId="1">#REF!</definedName>
    <definedName name="_Е1160">#REF!</definedName>
    <definedName name="_Е1161" localSheetId="2">#REF!</definedName>
    <definedName name="_Е1161" localSheetId="0">#REF!</definedName>
    <definedName name="_Е1161" localSheetId="1">#REF!</definedName>
    <definedName name="_Е1161">#REF!</definedName>
    <definedName name="_Е1162" localSheetId="2">#REF!</definedName>
    <definedName name="_Е1162" localSheetId="0">#REF!</definedName>
    <definedName name="_Е1162" localSheetId="1">#REF!</definedName>
    <definedName name="_Е1162">#REF!</definedName>
    <definedName name="_Е1163" localSheetId="2">#REF!</definedName>
    <definedName name="_Е1163" localSheetId="0">#REF!</definedName>
    <definedName name="_Е1163" localSheetId="1">#REF!</definedName>
    <definedName name="_Е1163">#REF!</definedName>
    <definedName name="_Е1164" localSheetId="2">#REF!</definedName>
    <definedName name="_Е1164" localSheetId="0">#REF!</definedName>
    <definedName name="_Е1164" localSheetId="1">#REF!</definedName>
    <definedName name="_Е1164">#REF!</definedName>
    <definedName name="_Е1170" localSheetId="2">#REF!</definedName>
    <definedName name="_Е1170" localSheetId="0">#REF!</definedName>
    <definedName name="_Е1170" localSheetId="1">#REF!</definedName>
    <definedName name="_Е1170">#REF!</definedName>
    <definedName name="_Е1200" localSheetId="2">#REF!</definedName>
    <definedName name="_Е1200" localSheetId="0">#REF!</definedName>
    <definedName name="_Е1200" localSheetId="1">#REF!</definedName>
    <definedName name="_Е1200">#REF!</definedName>
    <definedName name="_Е1300" localSheetId="2">#REF!</definedName>
    <definedName name="_Е1300" localSheetId="0">#REF!</definedName>
    <definedName name="_Е1300" localSheetId="1">#REF!</definedName>
    <definedName name="_Е1300">#REF!</definedName>
    <definedName name="_Е1340" localSheetId="2">#REF!</definedName>
    <definedName name="_Е1340" localSheetId="0">#REF!</definedName>
    <definedName name="_Е1340" localSheetId="1">#REF!</definedName>
    <definedName name="_Е1340">#REF!</definedName>
    <definedName name="_Е2000" localSheetId="2">#REF!</definedName>
    <definedName name="_Е2000" localSheetId="0">#REF!</definedName>
    <definedName name="_Е2000" localSheetId="1">#REF!</definedName>
    <definedName name="_Е2000">#REF!</definedName>
    <definedName name="_Е2100" localSheetId="2">#REF!</definedName>
    <definedName name="_Е2100" localSheetId="0">#REF!</definedName>
    <definedName name="_Е2100" localSheetId="1">#REF!</definedName>
    <definedName name="_Е2100">#REF!</definedName>
    <definedName name="_Е2110" localSheetId="2">#REF!</definedName>
    <definedName name="_Е2110" localSheetId="0">#REF!</definedName>
    <definedName name="_Е2110" localSheetId="1">#REF!</definedName>
    <definedName name="_Е2110">#REF!</definedName>
    <definedName name="_Е2120" localSheetId="2">#REF!</definedName>
    <definedName name="_Е2120" localSheetId="0">#REF!</definedName>
    <definedName name="_Е2120" localSheetId="1">#REF!</definedName>
    <definedName name="_Е2120">#REF!</definedName>
    <definedName name="_Е2130" localSheetId="2">#REF!</definedName>
    <definedName name="_Е2130" localSheetId="0">#REF!</definedName>
    <definedName name="_Е2130" localSheetId="1">#REF!</definedName>
    <definedName name="_Е2130">#REF!</definedName>
    <definedName name="_Е2200" localSheetId="2">#REF!</definedName>
    <definedName name="_Е2200" localSheetId="0">#REF!</definedName>
    <definedName name="_Е2200" localSheetId="1">#REF!</definedName>
    <definedName name="_Е2200">#REF!</definedName>
    <definedName name="_Е2300" localSheetId="2">#REF!</definedName>
    <definedName name="_Е2300" localSheetId="0">#REF!</definedName>
    <definedName name="_Е2300" localSheetId="1">#REF!</definedName>
    <definedName name="_Е2300">#REF!</definedName>
    <definedName name="_Е3000" localSheetId="2">#REF!</definedName>
    <definedName name="_Е3000" localSheetId="0">#REF!</definedName>
    <definedName name="_Е3000" localSheetId="1">#REF!</definedName>
    <definedName name="_Е3000">#REF!</definedName>
    <definedName name="_Е4000" localSheetId="2">#REF!</definedName>
    <definedName name="_Е4000" localSheetId="0">#REF!</definedName>
    <definedName name="_Е4000" localSheetId="1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 localSheetId="2">#REF!</definedName>
    <definedName name="_ІБ900501" localSheetId="0">#REF!</definedName>
    <definedName name="_ІБ900501" localSheetId="1">#REF!</definedName>
    <definedName name="_ІБ900501">#REF!</definedName>
    <definedName name="_ІБ900502" localSheetId="2">#REF!</definedName>
    <definedName name="_ІБ900502" localSheetId="0">#REF!</definedName>
    <definedName name="_ІБ900502" localSheetId="1">#REF!</definedName>
    <definedName name="_ІБ900502">#REF!</definedName>
    <definedName name="_ІВ900201" localSheetId="2">#REF!</definedName>
    <definedName name="_ІВ900201" localSheetId="0">#REF!</definedName>
    <definedName name="_ІВ900201" localSheetId="1">#REF!</definedName>
    <definedName name="_ІВ900201">#REF!</definedName>
    <definedName name="_ІВ900202" localSheetId="2">#REF!</definedName>
    <definedName name="_ІВ900202" localSheetId="0">#REF!</definedName>
    <definedName name="_ІВ900202" localSheetId="1">#REF!</definedName>
    <definedName name="_ІВ900202">#REF!</definedName>
    <definedName name="_ІД900101" localSheetId="2">#REF!</definedName>
    <definedName name="_ІД900101" localSheetId="0">#REF!</definedName>
    <definedName name="_ІД900101" localSheetId="1">#REF!</definedName>
    <definedName name="_ІД900101">#REF!</definedName>
    <definedName name="_ІД900102" localSheetId="2">#REF!</definedName>
    <definedName name="_ІД900102" localSheetId="0">#REF!</definedName>
    <definedName name="_ІД900102" localSheetId="1">#REF!</definedName>
    <definedName name="_ІД900102">#REF!</definedName>
    <definedName name="_ІЕ900203" localSheetId="2">#REF!</definedName>
    <definedName name="_ІЕ900203" localSheetId="0">#REF!</definedName>
    <definedName name="_ІЕ900203" localSheetId="1">#REF!</definedName>
    <definedName name="_ІЕ900203">#REF!</definedName>
    <definedName name="_ІЕ900300" localSheetId="2">#REF!</definedName>
    <definedName name="_ІЕ900300" localSheetId="0">#REF!</definedName>
    <definedName name="_ІЕ900300" localSheetId="1">#REF!</definedName>
    <definedName name="_ІЕ900300">#REF!</definedName>
    <definedName name="_ІФ900400" localSheetId="2">#REF!</definedName>
    <definedName name="_ІФ900400" localSheetId="0">#REF!</definedName>
    <definedName name="_ІФ900400" localSheetId="1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 localSheetId="2">#REF!</definedName>
    <definedName name="_Ф100000" localSheetId="0">#REF!</definedName>
    <definedName name="_Ф100000" localSheetId="1">#REF!</definedName>
    <definedName name="_Ф100000">#REF!</definedName>
    <definedName name="_Ф101000" localSheetId="2">#REF!</definedName>
    <definedName name="_Ф101000" localSheetId="0">#REF!</definedName>
    <definedName name="_Ф101000" localSheetId="1">#REF!</definedName>
    <definedName name="_Ф101000">#REF!</definedName>
    <definedName name="_Ф102000" localSheetId="2">#REF!</definedName>
    <definedName name="_Ф102000" localSheetId="0">#REF!</definedName>
    <definedName name="_Ф102000" localSheetId="1">#REF!</definedName>
    <definedName name="_Ф102000">#REF!</definedName>
    <definedName name="_Ф201000" localSheetId="2">#REF!</definedName>
    <definedName name="_Ф201000" localSheetId="0">#REF!</definedName>
    <definedName name="_Ф201000" localSheetId="1">#REF!</definedName>
    <definedName name="_Ф201000">#REF!</definedName>
    <definedName name="_Ф201010" localSheetId="2">#REF!</definedName>
    <definedName name="_Ф201010" localSheetId="0">#REF!</definedName>
    <definedName name="_Ф201010" localSheetId="1">#REF!</definedName>
    <definedName name="_Ф201010">#REF!</definedName>
    <definedName name="_Ф201011" localSheetId="2">#REF!</definedName>
    <definedName name="_Ф201011" localSheetId="0">#REF!</definedName>
    <definedName name="_Ф201011" localSheetId="1">#REF!</definedName>
    <definedName name="_Ф201011">#REF!</definedName>
    <definedName name="_Ф201012" localSheetId="2">#REF!</definedName>
    <definedName name="_Ф201012" localSheetId="0">#REF!</definedName>
    <definedName name="_Ф201012" localSheetId="1">#REF!</definedName>
    <definedName name="_Ф201012">#REF!</definedName>
    <definedName name="_Ф201020" localSheetId="2">#REF!</definedName>
    <definedName name="_Ф201020" localSheetId="0">#REF!</definedName>
    <definedName name="_Ф201020" localSheetId="1">#REF!</definedName>
    <definedName name="_Ф201020">#REF!</definedName>
    <definedName name="_Ф201021" localSheetId="2">#REF!</definedName>
    <definedName name="_Ф201021" localSheetId="0">#REF!</definedName>
    <definedName name="_Ф201021" localSheetId="1">#REF!</definedName>
    <definedName name="_Ф201021">#REF!</definedName>
    <definedName name="_Ф201022" localSheetId="2">#REF!</definedName>
    <definedName name="_Ф201022" localSheetId="0">#REF!</definedName>
    <definedName name="_Ф201022" localSheetId="1">#REF!</definedName>
    <definedName name="_Ф201022">#REF!</definedName>
    <definedName name="_Ф201030" localSheetId="2">#REF!</definedName>
    <definedName name="_Ф201030" localSheetId="0">#REF!</definedName>
    <definedName name="_Ф201030" localSheetId="1">#REF!</definedName>
    <definedName name="_Ф201030">#REF!</definedName>
    <definedName name="_Ф201031" localSheetId="2">#REF!</definedName>
    <definedName name="_Ф201031" localSheetId="0">#REF!</definedName>
    <definedName name="_Ф201031" localSheetId="1">#REF!</definedName>
    <definedName name="_Ф201031">#REF!</definedName>
    <definedName name="_Ф201032" localSheetId="2">#REF!</definedName>
    <definedName name="_Ф201032" localSheetId="0">#REF!</definedName>
    <definedName name="_Ф201032" localSheetId="1">#REF!</definedName>
    <definedName name="_Ф201032">#REF!</definedName>
    <definedName name="_Ф202000" localSheetId="2">#REF!</definedName>
    <definedName name="_Ф202000" localSheetId="0">#REF!</definedName>
    <definedName name="_Ф202000" localSheetId="1">#REF!</definedName>
    <definedName name="_Ф202000">#REF!</definedName>
    <definedName name="_Ф202010" localSheetId="2">#REF!</definedName>
    <definedName name="_Ф202010" localSheetId="0">#REF!</definedName>
    <definedName name="_Ф202010" localSheetId="1">#REF!</definedName>
    <definedName name="_Ф202010">#REF!</definedName>
    <definedName name="_Ф202011" localSheetId="2">#REF!</definedName>
    <definedName name="_Ф202011" localSheetId="0">#REF!</definedName>
    <definedName name="_Ф202011" localSheetId="1">#REF!</definedName>
    <definedName name="_Ф202011">#REF!</definedName>
    <definedName name="_Ф202012" localSheetId="2">#REF!</definedName>
    <definedName name="_Ф202012" localSheetId="0">#REF!</definedName>
    <definedName name="_Ф202012" localSheetId="1">#REF!</definedName>
    <definedName name="_Ф202012">#REF!</definedName>
    <definedName name="_Ф203000" localSheetId="2">#REF!</definedName>
    <definedName name="_Ф203000" localSheetId="0">#REF!</definedName>
    <definedName name="_Ф203000" localSheetId="1">#REF!</definedName>
    <definedName name="_Ф203000">#REF!</definedName>
    <definedName name="_Ф203010" localSheetId="2">#REF!</definedName>
    <definedName name="_Ф203010" localSheetId="0">#REF!</definedName>
    <definedName name="_Ф203010" localSheetId="1">#REF!</definedName>
    <definedName name="_Ф203010">#REF!</definedName>
    <definedName name="_Ф203011" localSheetId="2">#REF!</definedName>
    <definedName name="_Ф203011" localSheetId="0">#REF!</definedName>
    <definedName name="_Ф203011" localSheetId="1">#REF!</definedName>
    <definedName name="_Ф203011">#REF!</definedName>
    <definedName name="_Ф203012" localSheetId="2">#REF!</definedName>
    <definedName name="_Ф203012" localSheetId="0">#REF!</definedName>
    <definedName name="_Ф203012" localSheetId="1">#REF!</definedName>
    <definedName name="_Ф203012">#REF!</definedName>
    <definedName name="_Ф204000" localSheetId="2">#REF!</definedName>
    <definedName name="_Ф204000" localSheetId="0">#REF!</definedName>
    <definedName name="_Ф204000" localSheetId="1">#REF!</definedName>
    <definedName name="_Ф204000">#REF!</definedName>
    <definedName name="_Ф205000" localSheetId="2">#REF!</definedName>
    <definedName name="_Ф205000" localSheetId="0">#REF!</definedName>
    <definedName name="_Ф205000" localSheetId="1">#REF!</definedName>
    <definedName name="_Ф205000">#REF!</definedName>
    <definedName name="_Ф206000" localSheetId="2">#REF!</definedName>
    <definedName name="_Ф206000" localSheetId="0">#REF!</definedName>
    <definedName name="_Ф206000" localSheetId="1">#REF!</definedName>
    <definedName name="_Ф206000">#REF!</definedName>
    <definedName name="_Ф206001" localSheetId="2">#REF!</definedName>
    <definedName name="_Ф206001" localSheetId="0">#REF!</definedName>
    <definedName name="_Ф206001" localSheetId="1">#REF!</definedName>
    <definedName name="_Ф206001">#REF!</definedName>
    <definedName name="_Ф206002" localSheetId="2">#REF!</definedName>
    <definedName name="_Ф206002" localSheetId="0">#REF!</definedName>
    <definedName name="_Ф206002" localSheetId="1">#REF!</definedName>
    <definedName name="_Ф206002">#REF!</definedName>
    <definedName name="_xlnm._FilterDatabase" localSheetId="2" hidden="1">'дотац по АТО'!#REF!</definedName>
    <definedName name="_xlnm._FilterDatabase" localSheetId="1" hidden="1">'мб зф по АТО'!$A$5:$R$86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_A50">[9]Пер!$N$34</definedName>
    <definedName name="_A51">[9]Пер!$N$33</definedName>
    <definedName name="BEC">#REF!</definedName>
    <definedName name="DKS">#REF!</definedName>
    <definedName name="dodik">#REF!</definedName>
    <definedName name="DON1KC">#REF!</definedName>
    <definedName name="Dt">#REF!</definedName>
    <definedName name="_HAV80">#REF!</definedName>
    <definedName name="HAVSTJAG">#REF!</definedName>
    <definedName name="HKC">#REF!</definedName>
    <definedName name="HSKC">#REF!</definedName>
    <definedName name="M">[9]Пер!$N$34</definedName>
    <definedName name="Mes">#REF!</definedName>
    <definedName name="Mes_Txt">#REF!</definedName>
    <definedName name="_Mes1">#REF!</definedName>
    <definedName name="N">[9]Пер!$N$33</definedName>
    <definedName name="NAVDON">#REF!</definedName>
    <definedName name="NDO">#REF!</definedName>
    <definedName name="NK">#REF!</definedName>
    <definedName name="NKS">#REF!</definedName>
    <definedName name="_NS80">#REF!</definedName>
    <definedName name="NST">#REF!</definedName>
    <definedName name="NSTS">#REF!</definedName>
    <definedName name="_PCH3">#REF!</definedName>
    <definedName name="_PV3">#REF!</definedName>
    <definedName name="qqqq">#REF!</definedName>
    <definedName name="rrr">[5]Оренда!$A$4:$B$29</definedName>
    <definedName name="zloch">#REF!</definedName>
    <definedName name="а22100">#REF!</definedName>
    <definedName name="алпдвалп">#REF!</definedName>
    <definedName name="_xlnm.Database" localSheetId="2">#REF!</definedName>
    <definedName name="_xlnm.Database" localSheetId="0">#REF!</definedName>
    <definedName name="_xlnm.Database" localSheetId="1">#REF!</definedName>
    <definedName name="_xlnm.Database">#REF!</definedName>
    <definedName name="В68" localSheetId="2">#REF!</definedName>
    <definedName name="В68" localSheetId="0">#REF!</definedName>
    <definedName name="В68" localSheetId="1">#REF!</definedName>
    <definedName name="В68">#REF!</definedName>
    <definedName name="вв">'[13]основная(1)'!$B$4:$F$6</definedName>
    <definedName name="вс" localSheetId="2">#REF!</definedName>
    <definedName name="вс" localSheetId="0">#REF!</definedName>
    <definedName name="вс" localSheetId="1">#REF!</definedName>
    <definedName name="вс">#REF!</definedName>
    <definedName name="_xlnm.Print_Titles" localSheetId="1">'мб зф по АТО'!$B:$B,'мб зф по АТО'!$3:$4</definedName>
    <definedName name="иори">#REF!</definedName>
    <definedName name="і">#REF!</definedName>
    <definedName name="лотзщль">#REF!</definedName>
    <definedName name="область">#REF!</definedName>
    <definedName name="_xlnm.Print_Area" localSheetId="2">'дотац по АТО'!$A$1:$P$80</definedName>
    <definedName name="_xlnm.Print_Area" localSheetId="0">'за видами надходжень '!$A$1:$M$32</definedName>
    <definedName name="_xlnm.Print_Area" localSheetId="1">'мб зф по АТО'!$A$1:$Q$86</definedName>
  </definedNames>
  <calcPr calcId="124519" fullCalcOnLoad="1"/>
</workbook>
</file>

<file path=xl/calcChain.xml><?xml version="1.0" encoding="utf-8"?>
<calcChain xmlns="http://schemas.openxmlformats.org/spreadsheetml/2006/main">
  <c r="I7" i="15"/>
  <c r="J7"/>
  <c r="K22" i="16"/>
  <c r="K23"/>
  <c r="K24"/>
  <c r="K25"/>
  <c r="K26"/>
  <c r="O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P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P24"/>
  <c r="P26"/>
  <c r="P54"/>
  <c r="O60"/>
  <c r="P70"/>
  <c r="O72"/>
  <c r="O24"/>
  <c r="O70"/>
  <c r="K21"/>
  <c r="D8"/>
  <c r="D9"/>
  <c r="D10"/>
  <c r="I10"/>
  <c r="D11"/>
  <c r="H11"/>
  <c r="D12"/>
  <c r="D13"/>
  <c r="H13"/>
  <c r="D14"/>
  <c r="H14"/>
  <c r="D15"/>
  <c r="D16"/>
  <c r="D17"/>
  <c r="D18"/>
  <c r="D19"/>
  <c r="I19"/>
  <c r="D20"/>
  <c r="D21"/>
  <c r="D22"/>
  <c r="D23"/>
  <c r="H23"/>
  <c r="D24"/>
  <c r="D25"/>
  <c r="H25"/>
  <c r="D26"/>
  <c r="D27"/>
  <c r="D28"/>
  <c r="D29"/>
  <c r="I29"/>
  <c r="D30"/>
  <c r="D31"/>
  <c r="I31"/>
  <c r="D32"/>
  <c r="H32"/>
  <c r="D33"/>
  <c r="D34"/>
  <c r="D35"/>
  <c r="I35"/>
  <c r="D36"/>
  <c r="D37"/>
  <c r="H37"/>
  <c r="D38"/>
  <c r="H38"/>
  <c r="D39"/>
  <c r="D40"/>
  <c r="I40"/>
  <c r="D41"/>
  <c r="H41"/>
  <c r="D42"/>
  <c r="D43"/>
  <c r="D44"/>
  <c r="D45"/>
  <c r="D46"/>
  <c r="I46"/>
  <c r="D47"/>
  <c r="I47"/>
  <c r="D48"/>
  <c r="D49"/>
  <c r="D50"/>
  <c r="H50"/>
  <c r="D51"/>
  <c r="D52"/>
  <c r="D53"/>
  <c r="D54"/>
  <c r="D55"/>
  <c r="I55"/>
  <c r="D56"/>
  <c r="H56"/>
  <c r="D57"/>
  <c r="D58"/>
  <c r="D59"/>
  <c r="D60"/>
  <c r="D61"/>
  <c r="D62"/>
  <c r="H62"/>
  <c r="D63"/>
  <c r="D64"/>
  <c r="D65"/>
  <c r="H65"/>
  <c r="D66"/>
  <c r="D67"/>
  <c r="D68"/>
  <c r="I68"/>
  <c r="D69"/>
  <c r="D70"/>
  <c r="D71"/>
  <c r="D72"/>
  <c r="D73"/>
  <c r="I73"/>
  <c r="D74"/>
  <c r="I74"/>
  <c r="D75"/>
  <c r="D76"/>
  <c r="I76"/>
  <c r="D77"/>
  <c r="I77"/>
  <c r="I17"/>
  <c r="H18"/>
  <c r="H29"/>
  <c r="H30"/>
  <c r="I34"/>
  <c r="H35"/>
  <c r="I42"/>
  <c r="H48"/>
  <c r="H52"/>
  <c r="H53"/>
  <c r="I58"/>
  <c r="H59"/>
  <c r="H66"/>
  <c r="I71"/>
  <c r="H12"/>
  <c r="H19"/>
  <c r="H22"/>
  <c r="H28"/>
  <c r="H31"/>
  <c r="H42"/>
  <c r="H46"/>
  <c r="H61"/>
  <c r="I66"/>
  <c r="D7"/>
  <c r="H7"/>
  <c r="K18" i="15"/>
  <c r="L18"/>
  <c r="M18"/>
  <c r="O49" i="16"/>
  <c r="O64"/>
  <c r="H8"/>
  <c r="I27"/>
  <c r="I33"/>
  <c r="H34"/>
  <c r="H40"/>
  <c r="H44"/>
  <c r="I51"/>
  <c r="H57"/>
  <c r="H63"/>
  <c r="D78"/>
  <c r="D79"/>
  <c r="I9"/>
  <c r="H15"/>
  <c r="I20"/>
  <c r="H33"/>
  <c r="H39"/>
  <c r="I44"/>
  <c r="I15"/>
  <c r="H69"/>
  <c r="F7" i="15"/>
  <c r="K7" s="1"/>
  <c r="N70" i="16"/>
  <c r="I62"/>
  <c r="I63"/>
  <c r="H71"/>
  <c r="I75"/>
  <c r="F32" i="15"/>
  <c r="K32" s="1"/>
  <c r="G39" i="16"/>
  <c r="H27"/>
  <c r="H68"/>
  <c r="I50"/>
  <c r="D6"/>
  <c r="G7"/>
  <c r="G8"/>
  <c r="G9"/>
  <c r="G10"/>
  <c r="G11"/>
  <c r="G12"/>
  <c r="G13"/>
  <c r="G14"/>
  <c r="G15"/>
  <c r="G17"/>
  <c r="G18"/>
  <c r="G19"/>
  <c r="G20"/>
  <c r="G22"/>
  <c r="G23"/>
  <c r="G25"/>
  <c r="G27"/>
  <c r="G28"/>
  <c r="G29"/>
  <c r="G30"/>
  <c r="G31"/>
  <c r="G32"/>
  <c r="G33"/>
  <c r="G34"/>
  <c r="G35"/>
  <c r="G37"/>
  <c r="G38"/>
  <c r="G40"/>
  <c r="G41"/>
  <c r="G42"/>
  <c r="G44"/>
  <c r="G46"/>
  <c r="G47"/>
  <c r="G48"/>
  <c r="G50"/>
  <c r="G51"/>
  <c r="G52"/>
  <c r="G53"/>
  <c r="G55"/>
  <c r="G56"/>
  <c r="G57"/>
  <c r="G58"/>
  <c r="G59"/>
  <c r="G61"/>
  <c r="G62"/>
  <c r="G63"/>
  <c r="G65"/>
  <c r="G66"/>
  <c r="G68"/>
  <c r="G69"/>
  <c r="G71"/>
  <c r="G73"/>
  <c r="G74"/>
  <c r="G75"/>
  <c r="G76"/>
  <c r="R76"/>
  <c r="S76"/>
  <c r="G77"/>
  <c r="R77"/>
  <c r="S77"/>
  <c r="C80"/>
  <c r="F31" i="15"/>
  <c r="K31" s="1"/>
  <c r="F80" i="16"/>
  <c r="I80"/>
  <c r="J80"/>
  <c r="C5" i="15"/>
  <c r="C6"/>
  <c r="D6"/>
  <c r="E6"/>
  <c r="E7"/>
  <c r="E8"/>
  <c r="I8"/>
  <c r="J8"/>
  <c r="K8"/>
  <c r="L8"/>
  <c r="M8"/>
  <c r="E9"/>
  <c r="I9"/>
  <c r="J9"/>
  <c r="K9"/>
  <c r="L9"/>
  <c r="M9"/>
  <c r="E10"/>
  <c r="I10"/>
  <c r="J10"/>
  <c r="K10"/>
  <c r="L10"/>
  <c r="M10"/>
  <c r="E11"/>
  <c r="I11"/>
  <c r="J11"/>
  <c r="K11"/>
  <c r="L11"/>
  <c r="M11"/>
  <c r="E12"/>
  <c r="I12"/>
  <c r="J12"/>
  <c r="K12"/>
  <c r="L12"/>
  <c r="M12"/>
  <c r="E13"/>
  <c r="I13"/>
  <c r="J13"/>
  <c r="K13"/>
  <c r="L13"/>
  <c r="M13"/>
  <c r="E14"/>
  <c r="I14"/>
  <c r="J14"/>
  <c r="K14"/>
  <c r="L14"/>
  <c r="M14"/>
  <c r="E15"/>
  <c r="I15"/>
  <c r="J15"/>
  <c r="K15"/>
  <c r="L15"/>
  <c r="M15"/>
  <c r="E16"/>
  <c r="I16"/>
  <c r="J16"/>
  <c r="K16"/>
  <c r="E17"/>
  <c r="I17"/>
  <c r="J17"/>
  <c r="K17"/>
  <c r="L17"/>
  <c r="M17"/>
  <c r="E18"/>
  <c r="I18"/>
  <c r="J18"/>
  <c r="E19"/>
  <c r="I19"/>
  <c r="J19"/>
  <c r="K19"/>
  <c r="E20"/>
  <c r="I20"/>
  <c r="J20"/>
  <c r="K20"/>
  <c r="L20"/>
  <c r="M20"/>
  <c r="E21"/>
  <c r="I21"/>
  <c r="J21"/>
  <c r="K21"/>
  <c r="L21"/>
  <c r="M21"/>
  <c r="E22"/>
  <c r="I22"/>
  <c r="J22"/>
  <c r="E23"/>
  <c r="I23"/>
  <c r="J23"/>
  <c r="E24"/>
  <c r="I24"/>
  <c r="J24"/>
  <c r="E25"/>
  <c r="I25"/>
  <c r="J25"/>
  <c r="E26"/>
  <c r="I26"/>
  <c r="J26"/>
  <c r="E27"/>
  <c r="I27"/>
  <c r="J27"/>
  <c r="E28"/>
  <c r="I28"/>
  <c r="J28"/>
  <c r="E29"/>
  <c r="I29"/>
  <c r="J29"/>
  <c r="E31"/>
  <c r="E32"/>
  <c r="I57" i="16"/>
  <c r="H75"/>
  <c r="I32"/>
  <c r="M76"/>
  <c r="M75"/>
  <c r="M74"/>
  <c r="M73"/>
  <c r="M80"/>
  <c r="M78"/>
  <c r="M79"/>
  <c r="M77"/>
  <c r="I13"/>
  <c r="I65"/>
  <c r="N24"/>
  <c r="N60"/>
  <c r="N72"/>
  <c r="N49"/>
  <c r="P64"/>
  <c r="N64"/>
  <c r="J31" i="15"/>
  <c r="I31"/>
  <c r="N26" i="16"/>
  <c r="N21"/>
  <c r="O21"/>
  <c r="N54"/>
  <c r="J32" i="15"/>
  <c r="I32"/>
  <c r="H58" i="16"/>
  <c r="H51"/>
  <c r="I48"/>
  <c r="I52"/>
  <c r="I39"/>
  <c r="H9"/>
  <c r="H20"/>
  <c r="I18"/>
  <c r="H10"/>
  <c r="I11"/>
  <c r="I69"/>
  <c r="I7"/>
  <c r="N80"/>
  <c r="H6" i="15"/>
  <c r="I8" i="16"/>
  <c r="P72"/>
  <c r="K80"/>
  <c r="P80"/>
  <c r="P60"/>
  <c r="O54"/>
  <c r="P21"/>
  <c r="H47"/>
  <c r="I14"/>
  <c r="I38"/>
  <c r="H74"/>
  <c r="I56"/>
  <c r="I59"/>
  <c r="H17"/>
  <c r="I23"/>
  <c r="H77"/>
  <c r="I53"/>
  <c r="I41"/>
  <c r="I61"/>
  <c r="I25"/>
  <c r="H76"/>
  <c r="I12"/>
  <c r="H55"/>
  <c r="I28"/>
  <c r="H73"/>
  <c r="I37"/>
  <c r="I30"/>
  <c r="I22"/>
  <c r="D80"/>
  <c r="O80"/>
  <c r="G32" i="15"/>
  <c r="L32" s="1"/>
  <c r="M32"/>
  <c r="G31"/>
  <c r="M31" s="1"/>
  <c r="L31"/>
  <c r="G80" i="16"/>
  <c r="H80"/>
  <c r="D5" i="15"/>
  <c r="E5"/>
  <c r="G7"/>
  <c r="L7"/>
  <c r="I6"/>
  <c r="H5"/>
  <c r="J6"/>
  <c r="J5"/>
  <c r="I5"/>
  <c r="M7"/>
  <c r="F6" l="1"/>
  <c r="K6" l="1"/>
  <c r="L6"/>
</calcChain>
</file>

<file path=xl/sharedStrings.xml><?xml version="1.0" encoding="utf-8"?>
<sst xmlns="http://schemas.openxmlformats.org/spreadsheetml/2006/main" count="249" uniqueCount="148">
  <si>
    <t xml:space="preserve"> № з/п</t>
  </si>
  <si>
    <t>Обласний бюджет</t>
  </si>
  <si>
    <t>у %</t>
  </si>
  <si>
    <t>тис. грн</t>
  </si>
  <si>
    <t>Найменування територій</t>
  </si>
  <si>
    <t>Дрогобицький р-н</t>
  </si>
  <si>
    <t>Золочівський р-н</t>
  </si>
  <si>
    <t>Самбірський р-н</t>
  </si>
  <si>
    <t>Стрийський р-н</t>
  </si>
  <si>
    <t>Яворівський р-н</t>
  </si>
  <si>
    <t>в абс. сумі</t>
  </si>
  <si>
    <t>Бісковицька</t>
  </si>
  <si>
    <t>Гніздичівська</t>
  </si>
  <si>
    <t>Заболотцівська</t>
  </si>
  <si>
    <t>Новокалинівська</t>
  </si>
  <si>
    <t>Тростянецька</t>
  </si>
  <si>
    <t>Ходорівська</t>
  </si>
  <si>
    <t>Мостиська</t>
  </si>
  <si>
    <t>Судововишнянська</t>
  </si>
  <si>
    <t>Давидівська</t>
  </si>
  <si>
    <t>Жовтанецька</t>
  </si>
  <si>
    <t>Шегинівська</t>
  </si>
  <si>
    <t>Великолюбінська</t>
  </si>
  <si>
    <t>Розвадівська</t>
  </si>
  <si>
    <t>Підберізцівська</t>
  </si>
  <si>
    <t>Солонківська</t>
  </si>
  <si>
    <t>Щирецька</t>
  </si>
  <si>
    <t>Рудківська</t>
  </si>
  <si>
    <t>Славська</t>
  </si>
  <si>
    <t>Великомостівська</t>
  </si>
  <si>
    <t>Кам'янка-Бузька</t>
  </si>
  <si>
    <t>Мурованська</t>
  </si>
  <si>
    <t>Бібрська</t>
  </si>
  <si>
    <t>Зимноводівська</t>
  </si>
  <si>
    <t>Лопатинська</t>
  </si>
  <si>
    <t>Меденицька</t>
  </si>
  <si>
    <t>Радехівська</t>
  </si>
  <si>
    <t>Белзька</t>
  </si>
  <si>
    <t>Боринська</t>
  </si>
  <si>
    <t>Бориславська</t>
  </si>
  <si>
    <t>Бродівська</t>
  </si>
  <si>
    <t>Буська</t>
  </si>
  <si>
    <t>Глинянська</t>
  </si>
  <si>
    <t>Городоцька</t>
  </si>
  <si>
    <t>Грабовецько-Дулібівська</t>
  </si>
  <si>
    <t>Добромильська</t>
  </si>
  <si>
    <t>Добросинсько-Магерівська</t>
  </si>
  <si>
    <t>Добротвірська</t>
  </si>
  <si>
    <t>Дрогобицька</t>
  </si>
  <si>
    <t>Жидачівська</t>
  </si>
  <si>
    <t>Жовківська</t>
  </si>
  <si>
    <t>Журавненська</t>
  </si>
  <si>
    <t>Золочівська</t>
  </si>
  <si>
    <t>Івано-Франківська</t>
  </si>
  <si>
    <t>Козівська</t>
  </si>
  <si>
    <t>Комарнівська</t>
  </si>
  <si>
    <t>Красненська</t>
  </si>
  <si>
    <t>Куликівська</t>
  </si>
  <si>
    <t>Львівська</t>
  </si>
  <si>
    <t>Миколаївська</t>
  </si>
  <si>
    <t>Моршинська</t>
  </si>
  <si>
    <t>Новороздільська</t>
  </si>
  <si>
    <t>Новояворівська</t>
  </si>
  <si>
    <t>Новояричівська</t>
  </si>
  <si>
    <t>Оброшинська</t>
  </si>
  <si>
    <t>Перемишлянська</t>
  </si>
  <si>
    <t>Підкамінська</t>
  </si>
  <si>
    <t>Поморянська</t>
  </si>
  <si>
    <t>Пустомитівська</t>
  </si>
  <si>
    <t>Рава-Руська</t>
  </si>
  <si>
    <t>Ралівська</t>
  </si>
  <si>
    <t>Самбірська</t>
  </si>
  <si>
    <t>Сколівська</t>
  </si>
  <si>
    <t>Сокальська</t>
  </si>
  <si>
    <t>Сокільницька</t>
  </si>
  <si>
    <t>Старосамбірська</t>
  </si>
  <si>
    <t>Стрийська</t>
  </si>
  <si>
    <t>Стрілківська</t>
  </si>
  <si>
    <t>Східницька</t>
  </si>
  <si>
    <t>Трускавецька</t>
  </si>
  <si>
    <t>Турківська</t>
  </si>
  <si>
    <t>Хирівська</t>
  </si>
  <si>
    <t>Червоноградська</t>
  </si>
  <si>
    <t>Яворівська</t>
  </si>
  <si>
    <t>Загалом</t>
  </si>
  <si>
    <t>Львівський р-н</t>
  </si>
  <si>
    <t>Червоноградський р-н</t>
  </si>
  <si>
    <t>загального фонду</t>
  </si>
  <si>
    <t>плати за землю</t>
  </si>
  <si>
    <t>єдиного податку</t>
  </si>
  <si>
    <t>Найменування показника</t>
  </si>
  <si>
    <t>у відсотках</t>
  </si>
  <si>
    <t>в абсолютній сумі</t>
  </si>
  <si>
    <t>ЗВЕДЕНИЙ БЮДЖЕТ загалом</t>
  </si>
  <si>
    <t>МІСЦЕВІ БЮДЖЕТИ загалом</t>
  </si>
  <si>
    <t>в т.ч. до загального фонду</t>
  </si>
  <si>
    <t>з них</t>
  </si>
  <si>
    <t>податок на доходи фізичних осіб</t>
  </si>
  <si>
    <t>податок на прибуток підприємств</t>
  </si>
  <si>
    <t>рентна плата за використання природних ресурсів</t>
  </si>
  <si>
    <t>акцизний податок</t>
  </si>
  <si>
    <t>податок на нерухоме майно, крім землі</t>
  </si>
  <si>
    <t>плата за землю</t>
  </si>
  <si>
    <t>єдиний податок</t>
  </si>
  <si>
    <t>плата за надання адміністративних послуг</t>
  </si>
  <si>
    <t>до спеціального фонду</t>
  </si>
  <si>
    <t>екологічний податок</t>
  </si>
  <si>
    <t>кошти пайової участі у розвитку інфраструктури</t>
  </si>
  <si>
    <t>власні надходження бюджетних установ</t>
  </si>
  <si>
    <t>кошти від відчуження майна</t>
  </si>
  <si>
    <t>кошти від продажу землі</t>
  </si>
  <si>
    <t>ДЕРЖАВНИЙ БЮДЖЕТ загалом</t>
  </si>
  <si>
    <t>податок та збір на доходи фізичних осіб</t>
  </si>
  <si>
    <t>ПДВ з вироблених товарів (збір)</t>
  </si>
  <si>
    <t>бюджетне відшкодування ПДВ</t>
  </si>
  <si>
    <t>ПДВ з ввезених товарів</t>
  </si>
  <si>
    <t>ввізне мито</t>
  </si>
  <si>
    <t>Базова дотація</t>
  </si>
  <si>
    <t>Реверсна дотація</t>
  </si>
  <si>
    <r>
      <t>Фактичні надходження за</t>
    </r>
    <r>
      <rPr>
        <b/>
        <sz val="12"/>
        <rFont val="Verdana"/>
        <family val="2"/>
        <charset val="204"/>
      </rPr>
      <t xml:space="preserve"> 2021 рік</t>
    </r>
  </si>
  <si>
    <r>
      <t xml:space="preserve">План на </t>
    </r>
    <r>
      <rPr>
        <b/>
        <sz val="12"/>
        <rFont val="Verdana"/>
        <family val="2"/>
        <charset val="204"/>
      </rPr>
      <t xml:space="preserve">2022 рік </t>
    </r>
  </si>
  <si>
    <r>
      <t xml:space="preserve">Надходження на </t>
    </r>
    <r>
      <rPr>
        <b/>
        <sz val="11"/>
        <rFont val="Verdana"/>
        <family val="2"/>
        <charset val="204"/>
      </rPr>
      <t>звітну дату 2022р</t>
    </r>
    <r>
      <rPr>
        <sz val="11"/>
        <rFont val="Verdana"/>
        <family val="2"/>
        <charset val="204"/>
      </rPr>
      <t xml:space="preserve"> до надходжень на </t>
    </r>
    <r>
      <rPr>
        <b/>
        <sz val="11"/>
        <rFont val="Verdana"/>
        <family val="2"/>
        <charset val="204"/>
      </rPr>
      <t>відповідну дату</t>
    </r>
    <r>
      <rPr>
        <sz val="11"/>
        <rFont val="Verdana"/>
        <family val="2"/>
        <charset val="204"/>
      </rPr>
      <t xml:space="preserve"> </t>
    </r>
    <r>
      <rPr>
        <b/>
        <sz val="11"/>
        <rFont val="Verdana"/>
        <family val="2"/>
        <charset val="204"/>
      </rPr>
      <t>2021р</t>
    </r>
  </si>
  <si>
    <r>
      <t xml:space="preserve">Виконання плану на </t>
    </r>
    <r>
      <rPr>
        <b/>
        <sz val="11"/>
        <rFont val="Verdana"/>
        <family val="2"/>
        <charset val="204"/>
      </rPr>
      <t>2022 рік</t>
    </r>
    <r>
      <rPr>
        <sz val="11"/>
        <rFont val="Verdana"/>
        <family val="2"/>
        <charset val="204"/>
      </rPr>
      <t>, %</t>
    </r>
  </si>
  <si>
    <r>
      <t xml:space="preserve">Питома вага надходжень на </t>
    </r>
    <r>
      <rPr>
        <b/>
        <sz val="11"/>
        <rFont val="Verdana"/>
        <family val="2"/>
        <charset val="204"/>
      </rPr>
      <t>звітну дату 2021 року</t>
    </r>
    <r>
      <rPr>
        <sz val="11"/>
        <rFont val="Verdana"/>
        <family val="2"/>
        <charset val="204"/>
      </rPr>
      <t xml:space="preserve"> до надходжень у </t>
    </r>
    <r>
      <rPr>
        <b/>
        <sz val="11"/>
        <rFont val="Verdana"/>
        <family val="2"/>
        <charset val="204"/>
      </rPr>
      <t>2021 році</t>
    </r>
  </si>
  <si>
    <r>
      <t xml:space="preserve">Фактичні надходження на </t>
    </r>
    <r>
      <rPr>
        <b/>
        <sz val="12"/>
        <rFont val="Verdana"/>
        <family val="2"/>
        <charset val="204"/>
      </rPr>
      <t>звітну дату 2021 року</t>
    </r>
  </si>
  <si>
    <t xml:space="preserve">Найменування адміністративно-територіальних одиниць </t>
  </si>
  <si>
    <t>Факт на звітну дату</t>
  </si>
  <si>
    <t>Вико-нання плану на рік, %</t>
  </si>
  <si>
    <t>базова дотація</t>
  </si>
  <si>
    <t>реверс</t>
  </si>
  <si>
    <t xml:space="preserve">План на 2022 рік </t>
  </si>
  <si>
    <t>Виконання плану на 2022 рік, %</t>
  </si>
  <si>
    <t>План на 2022 рік</t>
  </si>
  <si>
    <t>Динаміка 2022 р. до 2021 р. на звітну дату, %</t>
  </si>
  <si>
    <t xml:space="preserve"> ПДФО (співставні умови)</t>
  </si>
  <si>
    <t>тис.грн</t>
  </si>
  <si>
    <t>Факт на звітну дату 2022 року</t>
  </si>
  <si>
    <t>Факт на звітну дату 2022 року (співставні умови)</t>
  </si>
  <si>
    <t>Динаміка до факту на відповідну дату 2021 року</t>
  </si>
  <si>
    <t>Динаміка до факту на відповідну дату 2021 року у співставних умовах</t>
  </si>
  <si>
    <r>
      <t>Фактичні надходження на</t>
    </r>
    <r>
      <rPr>
        <b/>
        <sz val="12"/>
        <rFont val="Verdana"/>
        <family val="2"/>
        <charset val="204"/>
      </rPr>
      <t xml:space="preserve"> звітну дату 2022 року</t>
    </r>
  </si>
  <si>
    <t>План на січень-травень 2022 року</t>
  </si>
  <si>
    <t>Виконання плану на січень-травень 2022 року</t>
  </si>
  <si>
    <r>
      <t xml:space="preserve">План на </t>
    </r>
    <r>
      <rPr>
        <b/>
        <sz val="12"/>
        <rFont val="Verdana"/>
        <family val="2"/>
        <charset val="204"/>
      </rPr>
      <t>січень-травень 2022 року</t>
    </r>
  </si>
  <si>
    <r>
      <t xml:space="preserve">Виконання плану на </t>
    </r>
    <r>
      <rPr>
        <b/>
        <sz val="11"/>
        <rFont val="Verdana"/>
        <family val="2"/>
        <charset val="204"/>
      </rPr>
      <t>січень-травень 2022 року</t>
    </r>
    <r>
      <rPr>
        <sz val="11"/>
        <rFont val="Verdana"/>
        <family val="2"/>
        <charset val="204"/>
      </rPr>
      <t>, %</t>
    </r>
  </si>
  <si>
    <t>Виконання місцевих бюджетів Львівської області за дотаціями станом на 1 червня 2022 року</t>
  </si>
  <si>
    <t xml:space="preserve">Аналіз мобілізації доходів до зведеного бюджету по Львівській області станом на 1 червня 2022 року </t>
  </si>
  <si>
    <t xml:space="preserve">Надходження до загального фонду місцевих бюджетів Львівської області станом на 1 червня 2022 року </t>
  </si>
</sst>
</file>

<file path=xl/styles.xml><?xml version="1.0" encoding="utf-8"?>
<styleSheet xmlns="http://schemas.openxmlformats.org/spreadsheetml/2006/main">
  <numFmts count="16">
    <numFmt numFmtId="175" formatCode="_-* #,##0.00\ _г_р_н_._-;\-* #,##0.00\ _г_р_н_._-;_-* &quot;-&quot;??\ _г_р_н_._-;_-@_-"/>
    <numFmt numFmtId="176" formatCode="_-* #,##0_р_._-;\-* #,##0_р_._-;_-* &quot;-&quot;_р_._-;_-@_-"/>
    <numFmt numFmtId="177" formatCode="0.0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#,##0\ &quot;z?&quot;;[Red]\-#,##0\ &quot;z?&quot;"/>
    <numFmt numFmtId="181" formatCode="#,##0.00\ &quot;z?&quot;;[Red]\-#,##0.00\ &quot;z?&quot;"/>
    <numFmt numFmtId="182" formatCode="_-* #,##0\ _z_?_-;\-* #,##0\ _z_?_-;_-* &quot;-&quot;\ _z_?_-;_-@_-"/>
    <numFmt numFmtId="183" formatCode="_-* #,##0.00\ _z_?_-;\-* #,##0.00\ _z_?_-;_-* &quot;-&quot;??\ _z_?_-;_-@_-"/>
    <numFmt numFmtId="184" formatCode="#,##0.\-"/>
    <numFmt numFmtId="185" formatCode="#,##0.0"/>
    <numFmt numFmtId="186" formatCode="#,##0.00000"/>
    <numFmt numFmtId="188" formatCode="_-* #,##0\ &quot;р.&quot;_-;\-* #,##0\ &quot;р.&quot;_-;_-* &quot;-&quot;\ &quot;р.&quot;_-;_-@_-"/>
    <numFmt numFmtId="189" formatCode="_-* #,##0\ _р_._-;\-* #,##0\ _р_._-;_-* &quot;-&quot;\ _р_._-;_-@_-"/>
    <numFmt numFmtId="190" formatCode="_-* #,##0.00\ &quot;р.&quot;_-;\-* #,##0.00\ &quot;р.&quot;_-;_-* &quot;-&quot;??\ &quot;р.&quot;_-;_-@_-"/>
    <numFmt numFmtId="191" formatCode="_-* #,##0.00\ _р_._-;\-* #,##0.00\ _р_._-;_-* &quot;-&quot;??\ _р_._-;_-@_-"/>
  </numFmts>
  <fonts count="104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u/>
      <sz val="10"/>
      <color indexed="12"/>
      <name val="Arial Cyr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20"/>
      <name val="Arial Cyr"/>
      <charset val="204"/>
    </font>
    <font>
      <b/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49"/>
      <name val="Calibri"/>
      <family val="2"/>
      <charset val="204"/>
    </font>
    <font>
      <b/>
      <sz val="13"/>
      <color indexed="49"/>
      <name val="Calibri"/>
      <family val="2"/>
      <charset val="204"/>
    </font>
    <font>
      <b/>
      <sz val="11"/>
      <color indexed="49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name val="UkrainianPragmatica"/>
      <charset val="204"/>
    </font>
    <font>
      <sz val="13"/>
      <name val="Times New Roman Cyr"/>
      <family val="1"/>
      <charset val="204"/>
    </font>
    <font>
      <sz val="12"/>
      <name val="Times New Roman Cyr"/>
      <charset val="204"/>
    </font>
    <font>
      <sz val="10"/>
      <color indexed="53"/>
      <name val="Times New Roman Cyr"/>
      <family val="1"/>
      <charset val="204"/>
    </font>
    <font>
      <sz val="10"/>
      <color indexed="12"/>
      <name val="Times New Roman Cyr"/>
      <family val="1"/>
      <charset val="204"/>
    </font>
    <font>
      <b/>
      <sz val="12"/>
      <name val="Verdana"/>
      <family val="2"/>
      <charset val="204"/>
    </font>
    <font>
      <sz val="12"/>
      <name val="Verdana"/>
      <family val="2"/>
      <charset val="204"/>
    </font>
    <font>
      <b/>
      <sz val="14"/>
      <name val="Verdana"/>
      <family val="2"/>
      <charset val="204"/>
    </font>
    <font>
      <sz val="16"/>
      <name val="Times New Roman Cyr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8"/>
      <color indexed="54"/>
      <name val="Calibri Light"/>
      <family val="2"/>
      <charset val="204"/>
    </font>
    <font>
      <sz val="10"/>
      <color indexed="8"/>
      <name val="MS Sans Serif"/>
      <family val="2"/>
      <charset val="204"/>
    </font>
    <font>
      <sz val="14"/>
      <name val="Verdana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Verdana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3"/>
      <name val="Verdana"/>
      <family val="2"/>
      <charset val="204"/>
    </font>
    <font>
      <b/>
      <sz val="16"/>
      <name val="Verdana"/>
      <family val="2"/>
      <charset val="204"/>
    </font>
    <font>
      <sz val="10"/>
      <name val="Times New Roman"/>
      <family val="1"/>
      <charset val="204"/>
    </font>
    <font>
      <b/>
      <sz val="11"/>
      <name val="Verdana"/>
      <family val="2"/>
      <charset val="204"/>
    </font>
    <font>
      <sz val="11"/>
      <color indexed="11"/>
      <name val="Verdana"/>
      <family val="2"/>
      <charset val="204"/>
    </font>
    <font>
      <sz val="11"/>
      <name val="Verdana"/>
      <family val="2"/>
      <charset val="204"/>
    </font>
    <font>
      <sz val="10"/>
      <color indexed="12"/>
      <name val="Times New Roman"/>
      <family val="1"/>
      <charset val="204"/>
    </font>
    <font>
      <b/>
      <sz val="11.5"/>
      <name val="Verdana"/>
      <family val="2"/>
      <charset val="204"/>
    </font>
    <font>
      <b/>
      <sz val="11.5"/>
      <color indexed="8"/>
      <name val="Verdana"/>
      <family val="2"/>
      <charset val="204"/>
    </font>
    <font>
      <b/>
      <sz val="11.5"/>
      <color indexed="9"/>
      <name val="Verdana"/>
      <family val="2"/>
      <charset val="204"/>
    </font>
    <font>
      <b/>
      <sz val="12"/>
      <color indexed="9"/>
      <name val="Verdana"/>
      <family val="2"/>
      <charset val="204"/>
    </font>
    <font>
      <b/>
      <i/>
      <sz val="11"/>
      <name val="Verdana"/>
      <family val="2"/>
      <charset val="204"/>
    </font>
    <font>
      <b/>
      <sz val="11"/>
      <color indexed="8"/>
      <name val="Verdana"/>
      <family val="2"/>
      <charset val="204"/>
    </font>
    <font>
      <sz val="11"/>
      <color indexed="8"/>
      <name val="Verdana"/>
      <family val="2"/>
      <charset val="204"/>
    </font>
    <font>
      <sz val="11"/>
      <color indexed="12"/>
      <name val="Verdana"/>
      <family val="2"/>
      <charset val="204"/>
    </font>
    <font>
      <b/>
      <sz val="10"/>
      <name val="Times New Roman"/>
      <family val="1"/>
      <charset val="204"/>
    </font>
    <font>
      <sz val="14"/>
      <name val="Times New Roman Cyr"/>
      <family val="1"/>
      <charset val="204"/>
    </font>
    <font>
      <sz val="18"/>
      <name val="Times New Roman Cyr"/>
      <charset val="204"/>
    </font>
    <font>
      <sz val="12"/>
      <color indexed="12"/>
      <name val="Verdana"/>
      <family val="2"/>
      <charset val="204"/>
    </font>
    <font>
      <sz val="14"/>
      <color indexed="12"/>
      <name val="Times New Roman Cyr"/>
      <family val="1"/>
      <charset val="204"/>
    </font>
    <font>
      <sz val="16"/>
      <name val="Verdana"/>
      <family val="2"/>
      <charset val="204"/>
    </font>
    <font>
      <sz val="20"/>
      <name val="Verdana"/>
      <family val="2"/>
      <charset val="204"/>
    </font>
    <font>
      <sz val="18"/>
      <name val="Verdana"/>
      <family val="2"/>
      <charset val="204"/>
    </font>
    <font>
      <sz val="10"/>
      <name val="Verdana"/>
      <family val="2"/>
      <charset val="204"/>
    </font>
    <font>
      <sz val="10"/>
      <color indexed="12"/>
      <name val="Verdana"/>
      <family val="2"/>
      <charset val="204"/>
    </font>
    <font>
      <sz val="10"/>
      <color indexed="53"/>
      <name val="Verdana"/>
      <family val="2"/>
      <charset val="204"/>
    </font>
    <font>
      <b/>
      <sz val="14"/>
      <color indexed="8"/>
      <name val="Verdan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theme="1"/>
      <name val="Verdana"/>
      <family val="2"/>
      <charset val="204"/>
    </font>
  </fonts>
  <fills count="5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lightGray"/>
    </fill>
    <fill>
      <patternFill patternType="gray0625"/>
    </fill>
    <fill>
      <patternFill patternType="solid">
        <fgColor indexed="63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02">
    <xf numFmtId="0" fontId="0" fillId="0" borderId="0"/>
    <xf numFmtId="0" fontId="4" fillId="0" borderId="1">
      <protection locked="0"/>
    </xf>
    <xf numFmtId="0" fontId="3" fillId="0" borderId="1">
      <protection locked="0"/>
    </xf>
    <xf numFmtId="0" fontId="3" fillId="0" borderId="1">
      <protection locked="0"/>
    </xf>
    <xf numFmtId="0" fontId="3" fillId="0" borderId="1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3" fillId="0" borderId="1">
      <protection locked="0"/>
    </xf>
    <xf numFmtId="0" fontId="3" fillId="0" borderId="1">
      <protection locked="0"/>
    </xf>
    <xf numFmtId="0" fontId="3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20" fillId="2" borderId="0" applyNumberFormat="0" applyBorder="0" applyAlignment="0" applyProtection="0"/>
    <xf numFmtId="0" fontId="86" fillId="3" borderId="0" applyNumberFormat="0" applyBorder="0" applyAlignment="0" applyProtection="0"/>
    <xf numFmtId="0" fontId="86" fillId="3" borderId="0" applyNumberFormat="0" applyBorder="0" applyAlignment="0" applyProtection="0"/>
    <xf numFmtId="0" fontId="86" fillId="28" borderId="0" applyNumberFormat="0" applyBorder="0" applyAlignment="0" applyProtection="0"/>
    <xf numFmtId="0" fontId="20" fillId="4" borderId="0" applyNumberFormat="0" applyBorder="0" applyAlignment="0" applyProtection="0"/>
    <xf numFmtId="0" fontId="86" fillId="5" borderId="0" applyNumberFormat="0" applyBorder="0" applyAlignment="0" applyProtection="0"/>
    <xf numFmtId="0" fontId="86" fillId="5" borderId="0" applyNumberFormat="0" applyBorder="0" applyAlignment="0" applyProtection="0"/>
    <xf numFmtId="0" fontId="86" fillId="29" borderId="0" applyNumberFormat="0" applyBorder="0" applyAlignment="0" applyProtection="0"/>
    <xf numFmtId="0" fontId="20" fillId="4" borderId="0" applyNumberFormat="0" applyBorder="0" applyAlignment="0" applyProtection="0"/>
    <xf numFmtId="0" fontId="86" fillId="6" borderId="0" applyNumberFormat="0" applyBorder="0" applyAlignment="0" applyProtection="0"/>
    <xf numFmtId="0" fontId="86" fillId="6" borderId="0" applyNumberFormat="0" applyBorder="0" applyAlignment="0" applyProtection="0"/>
    <xf numFmtId="0" fontId="86" fillId="30" borderId="0" applyNumberFormat="0" applyBorder="0" applyAlignment="0" applyProtection="0"/>
    <xf numFmtId="0" fontId="20" fillId="2" borderId="0" applyNumberFormat="0" applyBorder="0" applyAlignment="0" applyProtection="0"/>
    <xf numFmtId="0" fontId="86" fillId="7" borderId="0" applyNumberFormat="0" applyBorder="0" applyAlignment="0" applyProtection="0"/>
    <xf numFmtId="0" fontId="86" fillId="7" borderId="0" applyNumberFormat="0" applyBorder="0" applyAlignment="0" applyProtection="0"/>
    <xf numFmtId="0" fontId="86" fillId="31" borderId="0" applyNumberFormat="0" applyBorder="0" applyAlignment="0" applyProtection="0"/>
    <xf numFmtId="0" fontId="20" fillId="8" borderId="0" applyNumberFormat="0" applyBorder="0" applyAlignment="0" applyProtection="0"/>
    <xf numFmtId="0" fontId="86" fillId="32" borderId="0" applyNumberFormat="0" applyBorder="0" applyAlignment="0" applyProtection="0"/>
    <xf numFmtId="0" fontId="20" fillId="9" borderId="0" applyNumberFormat="0" applyBorder="0" applyAlignment="0" applyProtection="0"/>
    <xf numFmtId="0" fontId="86" fillId="33" borderId="0" applyNumberFormat="0" applyBorder="0" applyAlignment="0" applyProtection="0"/>
    <xf numFmtId="0" fontId="20" fillId="2" borderId="0" applyNumberFormat="0" applyBorder="0" applyAlignment="0" applyProtection="0"/>
    <xf numFmtId="0" fontId="86" fillId="3" borderId="0" applyNumberFormat="0" applyBorder="0" applyAlignment="0" applyProtection="0"/>
    <xf numFmtId="0" fontId="20" fillId="8" borderId="0" applyNumberFormat="0" applyBorder="0" applyAlignment="0" applyProtection="0"/>
    <xf numFmtId="0" fontId="20" fillId="4" borderId="0" applyNumberFormat="0" applyBorder="0" applyAlignment="0" applyProtection="0"/>
    <xf numFmtId="0" fontId="86" fillId="5" borderId="0" applyNumberFormat="0" applyBorder="0" applyAlignment="0" applyProtection="0"/>
    <xf numFmtId="0" fontId="20" fillId="9" borderId="0" applyNumberFormat="0" applyBorder="0" applyAlignment="0" applyProtection="0"/>
    <xf numFmtId="0" fontId="20" fillId="4" borderId="0" applyNumberFormat="0" applyBorder="0" applyAlignment="0" applyProtection="0"/>
    <xf numFmtId="0" fontId="86" fillId="6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86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8" borderId="0" applyNumberFormat="0" applyBorder="0" applyAlignment="0" applyProtection="0"/>
    <xf numFmtId="0" fontId="86" fillId="32" borderId="0" applyNumberFormat="0" applyBorder="0" applyAlignment="0" applyProtection="0"/>
    <xf numFmtId="0" fontId="20" fillId="3" borderId="0" applyNumberFormat="0" applyBorder="0" applyAlignment="0" applyProtection="0"/>
    <xf numFmtId="0" fontId="20" fillId="9" borderId="0" applyNumberFormat="0" applyBorder="0" applyAlignment="0" applyProtection="0"/>
    <xf numFmtId="0" fontId="86" fillId="33" borderId="0" applyNumberFormat="0" applyBorder="0" applyAlignment="0" applyProtection="0"/>
    <xf numFmtId="0" fontId="20" fillId="6" borderId="0" applyNumberFormat="0" applyBorder="0" applyAlignment="0" applyProtection="0"/>
    <xf numFmtId="0" fontId="20" fillId="11" borderId="0" applyNumberFormat="0" applyBorder="0" applyAlignment="0" applyProtection="0"/>
    <xf numFmtId="0" fontId="86" fillId="34" borderId="0" applyNumberFormat="0" applyBorder="0" applyAlignment="0" applyProtection="0"/>
    <xf numFmtId="0" fontId="20" fillId="4" borderId="0" applyNumberFormat="0" applyBorder="0" applyAlignment="0" applyProtection="0"/>
    <xf numFmtId="0" fontId="86" fillId="35" borderId="0" applyNumberFormat="0" applyBorder="0" applyAlignment="0" applyProtection="0"/>
    <xf numFmtId="0" fontId="20" fillId="4" borderId="0" applyNumberFormat="0" applyBorder="0" applyAlignment="0" applyProtection="0"/>
    <xf numFmtId="0" fontId="86" fillId="13" borderId="0" applyNumberFormat="0" applyBorder="0" applyAlignment="0" applyProtection="0"/>
    <xf numFmtId="0" fontId="86" fillId="13" borderId="0" applyNumberFormat="0" applyBorder="0" applyAlignment="0" applyProtection="0"/>
    <xf numFmtId="0" fontId="86" fillId="36" borderId="0" applyNumberFormat="0" applyBorder="0" applyAlignment="0" applyProtection="0"/>
    <xf numFmtId="0" fontId="20" fillId="11" borderId="0" applyNumberFormat="0" applyBorder="0" applyAlignment="0" applyProtection="0"/>
    <xf numFmtId="0" fontId="86" fillId="37" borderId="0" applyNumberFormat="0" applyBorder="0" applyAlignment="0" applyProtection="0"/>
    <xf numFmtId="0" fontId="20" fillId="12" borderId="0" applyNumberFormat="0" applyBorder="0" applyAlignment="0" applyProtection="0"/>
    <xf numFmtId="0" fontId="86" fillId="38" borderId="0" applyNumberFormat="0" applyBorder="0" applyAlignment="0" applyProtection="0"/>
    <xf numFmtId="0" fontId="20" fillId="9" borderId="0" applyNumberFormat="0" applyBorder="0" applyAlignment="0" applyProtection="0"/>
    <xf numFmtId="0" fontId="86" fillId="39" borderId="0" applyNumberFormat="0" applyBorder="0" applyAlignment="0" applyProtection="0"/>
    <xf numFmtId="0" fontId="20" fillId="11" borderId="0" applyNumberFormat="0" applyBorder="0" applyAlignment="0" applyProtection="0"/>
    <xf numFmtId="0" fontId="86" fillId="34" borderId="0" applyNumberFormat="0" applyBorder="0" applyAlignment="0" applyProtection="0"/>
    <xf numFmtId="0" fontId="20" fillId="12" borderId="0" applyNumberFormat="0" applyBorder="0" applyAlignment="0" applyProtection="0"/>
    <xf numFmtId="0" fontId="20" fillId="4" borderId="0" applyNumberFormat="0" applyBorder="0" applyAlignment="0" applyProtection="0"/>
    <xf numFmtId="0" fontId="86" fillId="35" borderId="0" applyNumberFormat="0" applyBorder="0" applyAlignment="0" applyProtection="0"/>
    <xf numFmtId="0" fontId="20" fillId="9" borderId="0" applyNumberFormat="0" applyBorder="0" applyAlignment="0" applyProtection="0"/>
    <xf numFmtId="0" fontId="20" fillId="4" borderId="0" applyNumberFormat="0" applyBorder="0" applyAlignment="0" applyProtection="0"/>
    <xf numFmtId="0" fontId="86" fillId="13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86" fillId="37" borderId="0" applyNumberFormat="0" applyBorder="0" applyAlignment="0" applyProtection="0"/>
    <xf numFmtId="0" fontId="20" fillId="15" borderId="0" applyNumberFormat="0" applyBorder="0" applyAlignment="0" applyProtection="0"/>
    <xf numFmtId="0" fontId="20" fillId="12" borderId="0" applyNumberFormat="0" applyBorder="0" applyAlignment="0" applyProtection="0"/>
    <xf numFmtId="0" fontId="86" fillId="38" borderId="0" applyNumberFormat="0" applyBorder="0" applyAlignment="0" applyProtection="0"/>
    <xf numFmtId="0" fontId="20" fillId="9" borderId="0" applyNumberFormat="0" applyBorder="0" applyAlignment="0" applyProtection="0"/>
    <xf numFmtId="0" fontId="86" fillId="39" borderId="0" applyNumberFormat="0" applyBorder="0" applyAlignment="0" applyProtection="0"/>
    <xf numFmtId="0" fontId="20" fillId="15" borderId="0" applyNumberFormat="0" applyBorder="0" applyAlignment="0" applyProtection="0"/>
    <xf numFmtId="0" fontId="21" fillId="16" borderId="0" applyNumberFormat="0" applyBorder="0" applyAlignment="0" applyProtection="0"/>
    <xf numFmtId="0" fontId="87" fillId="40" borderId="0" applyNumberFormat="0" applyBorder="0" applyAlignment="0" applyProtection="0"/>
    <xf numFmtId="0" fontId="21" fillId="4" borderId="0" applyNumberFormat="0" applyBorder="0" applyAlignment="0" applyProtection="0"/>
    <xf numFmtId="0" fontId="87" fillId="41" borderId="0" applyNumberFormat="0" applyBorder="0" applyAlignment="0" applyProtection="0"/>
    <xf numFmtId="0" fontId="21" fillId="4" borderId="0" applyNumberFormat="0" applyBorder="0" applyAlignment="0" applyProtection="0"/>
    <xf numFmtId="0" fontId="87" fillId="13" borderId="0" applyNumberFormat="0" applyBorder="0" applyAlignment="0" applyProtection="0"/>
    <xf numFmtId="0" fontId="87" fillId="13" borderId="0" applyNumberFormat="0" applyBorder="0" applyAlignment="0" applyProtection="0"/>
    <xf numFmtId="0" fontId="87" fillId="42" borderId="0" applyNumberFormat="0" applyBorder="0" applyAlignment="0" applyProtection="0"/>
    <xf numFmtId="0" fontId="21" fillId="11" borderId="0" applyNumberFormat="0" applyBorder="0" applyAlignment="0" applyProtection="0"/>
    <xf numFmtId="0" fontId="87" fillId="17" borderId="0" applyNumberFormat="0" applyBorder="0" applyAlignment="0" applyProtection="0"/>
    <xf numFmtId="0" fontId="87" fillId="17" borderId="0" applyNumberFormat="0" applyBorder="0" applyAlignment="0" applyProtection="0"/>
    <xf numFmtId="0" fontId="87" fillId="43" borderId="0" applyNumberFormat="0" applyBorder="0" applyAlignment="0" applyProtection="0"/>
    <xf numFmtId="0" fontId="21" fillId="16" borderId="0" applyNumberFormat="0" applyBorder="0" applyAlignment="0" applyProtection="0"/>
    <xf numFmtId="0" fontId="87" fillId="44" borderId="0" applyNumberFormat="0" applyBorder="0" applyAlignment="0" applyProtection="0"/>
    <xf numFmtId="0" fontId="21" fillId="9" borderId="0" applyNumberFormat="0" applyBorder="0" applyAlignment="0" applyProtection="0"/>
    <xf numFmtId="0" fontId="87" fillId="18" borderId="0" applyNumberFormat="0" applyBorder="0" applyAlignment="0" applyProtection="0"/>
    <xf numFmtId="0" fontId="87" fillId="18" borderId="0" applyNumberFormat="0" applyBorder="0" applyAlignment="0" applyProtection="0"/>
    <xf numFmtId="0" fontId="87" fillId="45" borderId="0" applyNumberFormat="0" applyBorder="0" applyAlignment="0" applyProtection="0"/>
    <xf numFmtId="0" fontId="21" fillId="16" borderId="0" applyNumberFormat="0" applyBorder="0" applyAlignment="0" applyProtection="0"/>
    <xf numFmtId="0" fontId="87" fillId="40" borderId="0" applyNumberFormat="0" applyBorder="0" applyAlignment="0" applyProtection="0"/>
    <xf numFmtId="0" fontId="21" fillId="12" borderId="0" applyNumberFormat="0" applyBorder="0" applyAlignment="0" applyProtection="0"/>
    <xf numFmtId="0" fontId="21" fillId="4" borderId="0" applyNumberFormat="0" applyBorder="0" applyAlignment="0" applyProtection="0"/>
    <xf numFmtId="0" fontId="87" fillId="41" borderId="0" applyNumberFormat="0" applyBorder="0" applyAlignment="0" applyProtection="0"/>
    <xf numFmtId="0" fontId="21" fillId="9" borderId="0" applyNumberFormat="0" applyBorder="0" applyAlignment="0" applyProtection="0"/>
    <xf numFmtId="0" fontId="21" fillId="4" borderId="0" applyNumberFormat="0" applyBorder="0" applyAlignment="0" applyProtection="0"/>
    <xf numFmtId="0" fontId="87" fillId="13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87" fillId="17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87" fillId="44" borderId="0" applyNumberFormat="0" applyBorder="0" applyAlignment="0" applyProtection="0"/>
    <xf numFmtId="0" fontId="21" fillId="9" borderId="0" applyNumberFormat="0" applyBorder="0" applyAlignment="0" applyProtection="0"/>
    <xf numFmtId="0" fontId="87" fillId="18" borderId="0" applyNumberFormat="0" applyBorder="0" applyAlignment="0" applyProtection="0"/>
    <xf numFmtId="0" fontId="21" fillId="19" borderId="0" applyNumberFormat="0" applyBorder="0" applyAlignment="0" applyProtection="0"/>
    <xf numFmtId="180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189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88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6" fontId="8" fillId="0" borderId="0"/>
    <xf numFmtId="182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184" fontId="10" fillId="20" borderId="0"/>
    <xf numFmtId="184" fontId="10" fillId="20" borderId="0"/>
    <xf numFmtId="0" fontId="11" fillId="21" borderId="0"/>
    <xf numFmtId="0" fontId="11" fillId="21" borderId="0"/>
    <xf numFmtId="184" fontId="12" fillId="0" borderId="0"/>
    <xf numFmtId="184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7" fillId="0" borderId="0"/>
    <xf numFmtId="10" fontId="9" fillId="11" borderId="0" applyFill="0" applyBorder="0" applyProtection="0">
      <alignment horizontal="center"/>
    </xf>
    <xf numFmtId="10" fontId="9" fillId="0" borderId="0"/>
    <xf numFmtId="10" fontId="13" fillId="11" borderId="0" applyFill="0" applyBorder="0" applyProtection="0">
      <alignment horizontal="center"/>
    </xf>
    <xf numFmtId="0" fontId="9" fillId="0" borderId="0"/>
    <xf numFmtId="0" fontId="19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4" fillId="11" borderId="0"/>
    <xf numFmtId="178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0" fontId="21" fillId="16" borderId="0" applyNumberFormat="0" applyBorder="0" applyAlignment="0" applyProtection="0"/>
    <xf numFmtId="0" fontId="87" fillId="46" borderId="0" applyNumberFormat="0" applyBorder="0" applyAlignment="0" applyProtection="0"/>
    <xf numFmtId="0" fontId="21" fillId="22" borderId="0" applyNumberFormat="0" applyBorder="0" applyAlignment="0" applyProtection="0"/>
    <xf numFmtId="0" fontId="87" fillId="47" borderId="0" applyNumberFormat="0" applyBorder="0" applyAlignment="0" applyProtection="0"/>
    <xf numFmtId="0" fontId="21" fillId="22" borderId="0" applyNumberFormat="0" applyBorder="0" applyAlignment="0" applyProtection="0"/>
    <xf numFmtId="0" fontId="87" fillId="48" borderId="0" applyNumberFormat="0" applyBorder="0" applyAlignment="0" applyProtection="0"/>
    <xf numFmtId="0" fontId="21" fillId="23" borderId="0" applyNumberFormat="0" applyBorder="0" applyAlignment="0" applyProtection="0"/>
    <xf numFmtId="0" fontId="87" fillId="49" borderId="0" applyNumberFormat="0" applyBorder="0" applyAlignment="0" applyProtection="0"/>
    <xf numFmtId="0" fontId="21" fillId="16" borderId="0" applyNumberFormat="0" applyBorder="0" applyAlignment="0" applyProtection="0"/>
    <xf numFmtId="0" fontId="87" fillId="50" borderId="0" applyNumberFormat="0" applyBorder="0" applyAlignment="0" applyProtection="0"/>
    <xf numFmtId="0" fontId="21" fillId="24" borderId="0" applyNumberFormat="0" applyBorder="0" applyAlignment="0" applyProtection="0"/>
    <xf numFmtId="0" fontId="87" fillId="51" borderId="0" applyNumberFormat="0" applyBorder="0" applyAlignment="0" applyProtection="0"/>
    <xf numFmtId="0" fontId="21" fillId="16" borderId="0" applyNumberFormat="0" applyBorder="0" applyAlignment="0" applyProtection="0"/>
    <xf numFmtId="0" fontId="87" fillId="46" borderId="0" applyNumberFormat="0" applyBorder="0" applyAlignment="0" applyProtection="0"/>
    <xf numFmtId="0" fontId="21" fillId="22" borderId="0" applyNumberFormat="0" applyBorder="0" applyAlignment="0" applyProtection="0"/>
    <xf numFmtId="0" fontId="87" fillId="47" borderId="0" applyNumberFormat="0" applyBorder="0" applyAlignment="0" applyProtection="0"/>
    <xf numFmtId="0" fontId="21" fillId="24" borderId="0" applyNumberFormat="0" applyBorder="0" applyAlignment="0" applyProtection="0"/>
    <xf numFmtId="0" fontId="21" fillId="22" borderId="0" applyNumberFormat="0" applyBorder="0" applyAlignment="0" applyProtection="0"/>
    <xf numFmtId="0" fontId="87" fillId="48" borderId="0" applyNumberFormat="0" applyBorder="0" applyAlignment="0" applyProtection="0"/>
    <xf numFmtId="0" fontId="21" fillId="25" borderId="0" applyNumberFormat="0" applyBorder="0" applyAlignment="0" applyProtection="0"/>
    <xf numFmtId="0" fontId="21" fillId="23" borderId="0" applyNumberFormat="0" applyBorder="0" applyAlignment="0" applyProtection="0"/>
    <xf numFmtId="0" fontId="87" fillId="49" borderId="0" applyNumberFormat="0" applyBorder="0" applyAlignment="0" applyProtection="0"/>
    <xf numFmtId="0" fontId="21" fillId="14" borderId="0" applyNumberFormat="0" applyBorder="0" applyAlignment="0" applyProtection="0"/>
    <xf numFmtId="0" fontId="21" fillId="16" borderId="0" applyNumberFormat="0" applyBorder="0" applyAlignment="0" applyProtection="0"/>
    <xf numFmtId="0" fontId="87" fillId="50" borderId="0" applyNumberFormat="0" applyBorder="0" applyAlignment="0" applyProtection="0"/>
    <xf numFmtId="0" fontId="21" fillId="4" borderId="0" applyNumberFormat="0" applyBorder="0" applyAlignment="0" applyProtection="0"/>
    <xf numFmtId="0" fontId="21" fillId="24" borderId="0" applyNumberFormat="0" applyBorder="0" applyAlignment="0" applyProtection="0"/>
    <xf numFmtId="0" fontId="87" fillId="51" borderId="0" applyNumberFormat="0" applyBorder="0" applyAlignment="0" applyProtection="0"/>
    <xf numFmtId="0" fontId="21" fillId="19" borderId="0" applyNumberFormat="0" applyBorder="0" applyAlignment="0" applyProtection="0"/>
    <xf numFmtId="0" fontId="88" fillId="52" borderId="46" applyNumberFormat="0" applyAlignment="0" applyProtection="0"/>
    <xf numFmtId="0" fontId="47" fillId="9" borderId="2" applyNumberFormat="0" applyAlignment="0" applyProtection="0"/>
    <xf numFmtId="0" fontId="88" fillId="52" borderId="46" applyNumberFormat="0" applyAlignment="0" applyProtection="0"/>
    <xf numFmtId="0" fontId="23" fillId="2" borderId="3" applyNumberFormat="0" applyAlignment="0" applyProtection="0"/>
    <xf numFmtId="0" fontId="89" fillId="53" borderId="47" applyNumberFormat="0" applyAlignment="0" applyProtection="0"/>
    <xf numFmtId="0" fontId="24" fillId="2" borderId="2" applyNumberFormat="0" applyAlignment="0" applyProtection="0"/>
    <xf numFmtId="0" fontId="90" fillId="53" borderId="46" applyNumberFormat="0" applyAlignment="0" applyProtection="0"/>
    <xf numFmtId="0" fontId="25" fillId="6" borderId="0" applyNumberFormat="0" applyBorder="0" applyAlignment="0" applyProtection="0"/>
    <xf numFmtId="0" fontId="91" fillId="54" borderId="0" applyNumberFormat="0" applyBorder="0" applyAlignment="0" applyProtection="0"/>
    <xf numFmtId="0" fontId="26" fillId="0" borderId="5" applyNumberFormat="0" applyFill="0" applyAlignment="0" applyProtection="0"/>
    <xf numFmtId="0" fontId="92" fillId="0" borderId="48" applyNumberFormat="0" applyFill="0" applyAlignment="0" applyProtection="0"/>
    <xf numFmtId="0" fontId="49" fillId="0" borderId="5" applyNumberFormat="0" applyFill="0" applyAlignment="0" applyProtection="0"/>
    <xf numFmtId="0" fontId="27" fillId="0" borderId="6" applyNumberFormat="0" applyFill="0" applyAlignment="0" applyProtection="0"/>
    <xf numFmtId="0" fontId="93" fillId="0" borderId="49" applyNumberFormat="0" applyFill="0" applyAlignment="0" applyProtection="0"/>
    <xf numFmtId="0" fontId="50" fillId="0" borderId="7" applyNumberFormat="0" applyFill="0" applyAlignment="0" applyProtection="0"/>
    <xf numFmtId="0" fontId="28" fillId="0" borderId="8" applyNumberFormat="0" applyFill="0" applyAlignment="0" applyProtection="0"/>
    <xf numFmtId="0" fontId="94" fillId="0" borderId="50" applyNumberFormat="0" applyFill="0" applyAlignment="0" applyProtection="0"/>
    <xf numFmtId="0" fontId="51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86" fillId="0" borderId="0"/>
    <xf numFmtId="0" fontId="20" fillId="0" borderId="0"/>
    <xf numFmtId="0" fontId="29" fillId="0" borderId="0"/>
    <xf numFmtId="0" fontId="16" fillId="0" borderId="0"/>
    <xf numFmtId="0" fontId="19" fillId="0" borderId="0"/>
    <xf numFmtId="0" fontId="19" fillId="0" borderId="0"/>
    <xf numFmtId="0" fontId="29" fillId="0" borderId="0"/>
    <xf numFmtId="0" fontId="20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86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95" fillId="0" borderId="51" applyNumberFormat="0" applyFill="0" applyAlignment="0" applyProtection="0"/>
    <xf numFmtId="0" fontId="23" fillId="0" borderId="10" applyNumberFormat="0" applyFill="0" applyAlignment="0" applyProtection="0"/>
    <xf numFmtId="0" fontId="96" fillId="0" borderId="52" applyNumberFormat="0" applyFill="0" applyAlignment="0" applyProtection="0"/>
    <xf numFmtId="0" fontId="97" fillId="55" borderId="53" applyNumberFormat="0" applyAlignment="0" applyProtection="0"/>
    <xf numFmtId="0" fontId="30" fillId="25" borderId="11" applyNumberFormat="0" applyAlignment="0" applyProtection="0"/>
    <xf numFmtId="0" fontId="97" fillId="55" borderId="53" applyNumberFormat="0" applyAlignment="0" applyProtection="0"/>
    <xf numFmtId="0" fontId="98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99" fillId="56" borderId="0" applyNumberFormat="0" applyBorder="0" applyAlignment="0" applyProtection="0"/>
    <xf numFmtId="0" fontId="24" fillId="2" borderId="2" applyNumberFormat="0" applyAlignment="0" applyProtection="0"/>
    <xf numFmtId="0" fontId="90" fillId="53" borderId="46" applyNumberFormat="0" applyAlignment="0" applyProtection="0"/>
    <xf numFmtId="0" fontId="24" fillId="11" borderId="2" applyNumberFormat="0" applyAlignment="0" applyProtection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86" fillId="0" borderId="0"/>
    <xf numFmtId="0" fontId="20" fillId="0" borderId="0"/>
    <xf numFmtId="0" fontId="29" fillId="0" borderId="0"/>
    <xf numFmtId="0" fontId="19" fillId="0" borderId="0"/>
    <xf numFmtId="0" fontId="19" fillId="0" borderId="0"/>
    <xf numFmtId="0" fontId="53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23" fillId="0" borderId="10" applyNumberFormat="0" applyFill="0" applyAlignment="0" applyProtection="0"/>
    <xf numFmtId="0" fontId="96" fillId="0" borderId="52" applyNumberFormat="0" applyFill="0" applyAlignment="0" applyProtection="0"/>
    <xf numFmtId="0" fontId="33" fillId="5" borderId="0" applyNumberFormat="0" applyBorder="0" applyAlignment="0" applyProtection="0"/>
    <xf numFmtId="0" fontId="100" fillId="57" borderId="0" applyNumberFormat="0" applyBorder="0" applyAlignment="0" applyProtection="0"/>
    <xf numFmtId="0" fontId="33" fillId="5" borderId="0" applyNumberFormat="0" applyBorder="0" applyAlignment="0" applyProtection="0"/>
    <xf numFmtId="0" fontId="100" fillId="57" borderId="0" applyNumberFormat="0" applyBorder="0" applyAlignment="0" applyProtection="0"/>
    <xf numFmtId="0" fontId="34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9" fillId="10" borderId="12" applyNumberFormat="0" applyFont="0" applyAlignment="0" applyProtection="0"/>
    <xf numFmtId="0" fontId="55" fillId="58" borderId="54" applyNumberFormat="0" applyFont="0" applyAlignment="0" applyProtection="0"/>
    <xf numFmtId="0" fontId="57" fillId="58" borderId="54" applyNumberFormat="0" applyFont="0" applyAlignment="0" applyProtection="0"/>
    <xf numFmtId="0" fontId="58" fillId="58" borderId="54" applyNumberFormat="0" applyFont="0" applyAlignment="0" applyProtection="0"/>
    <xf numFmtId="0" fontId="32" fillId="10" borderId="12" applyNumberFormat="0" applyFont="0" applyAlignment="0" applyProtection="0"/>
    <xf numFmtId="0" fontId="45" fillId="58" borderId="54" applyNumberFormat="0" applyFont="0" applyAlignment="0" applyProtection="0"/>
    <xf numFmtId="0" fontId="20" fillId="10" borderId="12" applyNumberFormat="0" applyFont="0" applyAlignment="0" applyProtection="0"/>
    <xf numFmtId="0" fontId="55" fillId="58" borderId="54" applyNumberFormat="0" applyFont="0" applyAlignment="0" applyProtection="0"/>
    <xf numFmtId="0" fontId="20" fillId="58" borderId="54" applyNumberFormat="0" applyFont="0" applyAlignment="0" applyProtection="0"/>
    <xf numFmtId="0" fontId="19" fillId="10" borderId="12" applyNumberFormat="0" applyFont="0" applyAlignment="0" applyProtection="0"/>
    <xf numFmtId="0" fontId="20" fillId="58" borderId="54" applyNumberFormat="0" applyFont="0" applyAlignment="0" applyProtection="0"/>
    <xf numFmtId="0" fontId="55" fillId="58" borderId="54" applyNumberFormat="0" applyFont="0" applyAlignment="0" applyProtection="0"/>
    <xf numFmtId="0" fontId="23" fillId="2" borderId="3" applyNumberFormat="0" applyAlignment="0" applyProtection="0"/>
    <xf numFmtId="0" fontId="89" fillId="53" borderId="47" applyNumberFormat="0" applyAlignment="0" applyProtection="0"/>
    <xf numFmtId="0" fontId="48" fillId="11" borderId="4" applyNumberFormat="0" applyAlignment="0" applyProtection="0"/>
    <xf numFmtId="0" fontId="95" fillId="0" borderId="51" applyNumberFormat="0" applyFill="0" applyAlignment="0" applyProtection="0"/>
    <xf numFmtId="0" fontId="31" fillId="15" borderId="0" applyNumberFormat="0" applyBorder="0" applyAlignment="0" applyProtection="0"/>
    <xf numFmtId="0" fontId="99" fillId="56" borderId="0" applyNumberFormat="0" applyBorder="0" applyAlignment="0" applyProtection="0"/>
    <xf numFmtId="0" fontId="2" fillId="0" borderId="0"/>
    <xf numFmtId="0" fontId="10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176" fontId="1" fillId="0" borderId="0" applyFont="0" applyFill="0" applyBorder="0" applyAlignment="0" applyProtection="0"/>
    <xf numFmtId="191" fontId="35" fillId="0" borderId="0" applyFont="0" applyFill="0" applyBorder="0" applyAlignment="0" applyProtection="0"/>
    <xf numFmtId="175" fontId="44" fillId="0" borderId="0" applyFont="0" applyFill="0" applyBorder="0" applyAlignment="0" applyProtection="0"/>
    <xf numFmtId="0" fontId="91" fillId="54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</cellStyleXfs>
  <cellXfs count="304">
    <xf numFmtId="0" fontId="0" fillId="0" borderId="0" xfId="0"/>
    <xf numFmtId="0" fontId="18" fillId="0" borderId="0" xfId="0" applyFont="1"/>
    <xf numFmtId="0" fontId="37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8" fillId="0" borderId="0" xfId="0" applyFont="1" applyFill="1" applyAlignment="1">
      <alignment vertical="center"/>
    </xf>
    <xf numFmtId="0" fontId="39" fillId="0" borderId="0" xfId="0" applyFont="1" applyAlignment="1">
      <alignment vertical="center"/>
    </xf>
    <xf numFmtId="0" fontId="17" fillId="0" borderId="0" xfId="0" applyFont="1"/>
    <xf numFmtId="0" fontId="38" fillId="0" borderId="0" xfId="0" applyFont="1" applyFill="1"/>
    <xf numFmtId="0" fontId="41" fillId="0" borderId="0" xfId="0" applyFont="1" applyAlignment="1">
      <alignment horizontal="center"/>
    </xf>
    <xf numFmtId="0" fontId="41" fillId="0" borderId="0" xfId="0" applyFont="1" applyFill="1" applyAlignment="1">
      <alignment horizontal="center"/>
    </xf>
    <xf numFmtId="0" fontId="43" fillId="0" borderId="0" xfId="0" applyFont="1"/>
    <xf numFmtId="185" fontId="17" fillId="0" borderId="0" xfId="0" applyNumberFormat="1" applyFont="1" applyAlignment="1">
      <alignment vertical="center"/>
    </xf>
    <xf numFmtId="0" fontId="40" fillId="0" borderId="13" xfId="364" applyFont="1" applyFill="1" applyBorder="1" applyAlignment="1">
      <alignment horizontal="center" vertical="center" wrapText="1"/>
    </xf>
    <xf numFmtId="185" fontId="54" fillId="0" borderId="14" xfId="364" applyNumberFormat="1" applyFont="1" applyFill="1" applyBorder="1" applyAlignment="1">
      <alignment horizontal="center" vertical="center"/>
    </xf>
    <xf numFmtId="185" fontId="54" fillId="0" borderId="14" xfId="364" applyNumberFormat="1" applyFont="1" applyFill="1" applyBorder="1" applyAlignment="1">
      <alignment horizontal="right" vertical="center" indent="1"/>
    </xf>
    <xf numFmtId="185" fontId="54" fillId="0" borderId="13" xfId="364" applyNumberFormat="1" applyFont="1" applyFill="1" applyBorder="1" applyAlignment="1">
      <alignment horizontal="right" vertical="center" indent="1"/>
    </xf>
    <xf numFmtId="185" fontId="56" fillId="0" borderId="14" xfId="364" applyNumberFormat="1" applyFont="1" applyFill="1" applyBorder="1" applyAlignment="1">
      <alignment horizontal="right" vertical="center" indent="1"/>
    </xf>
    <xf numFmtId="185" fontId="60" fillId="0" borderId="15" xfId="0" applyNumberFormat="1" applyFont="1" applyBorder="1" applyAlignment="1">
      <alignment vertical="center"/>
    </xf>
    <xf numFmtId="185" fontId="60" fillId="0" borderId="15" xfId="364" applyNumberFormat="1" applyFont="1" applyFill="1" applyBorder="1" applyAlignment="1">
      <alignment horizontal="center" vertical="center"/>
    </xf>
    <xf numFmtId="0" fontId="17" fillId="0" borderId="16" xfId="0" applyFont="1" applyBorder="1" applyAlignment="1">
      <alignment vertical="center"/>
    </xf>
    <xf numFmtId="0" fontId="41" fillId="0" borderId="16" xfId="364" applyFont="1" applyBorder="1" applyAlignment="1">
      <alignment horizontal="center" vertical="center"/>
    </xf>
    <xf numFmtId="0" fontId="41" fillId="0" borderId="17" xfId="364" applyFont="1" applyBorder="1" applyAlignment="1">
      <alignment horizontal="center" vertical="center"/>
    </xf>
    <xf numFmtId="0" fontId="41" fillId="0" borderId="18" xfId="364" applyFont="1" applyBorder="1" applyAlignment="1">
      <alignment horizontal="center" vertical="center"/>
    </xf>
    <xf numFmtId="0" fontId="41" fillId="0" borderId="19" xfId="364" applyFont="1" applyBorder="1" applyAlignment="1">
      <alignment horizontal="center" vertical="center"/>
    </xf>
    <xf numFmtId="185" fontId="54" fillId="0" borderId="20" xfId="364" applyNumberFormat="1" applyFont="1" applyFill="1" applyBorder="1" applyAlignment="1">
      <alignment horizontal="right" vertical="center" indent="1"/>
    </xf>
    <xf numFmtId="0" fontId="41" fillId="0" borderId="21" xfId="364" applyFont="1" applyBorder="1" applyAlignment="1">
      <alignment horizontal="center" vertical="center"/>
    </xf>
    <xf numFmtId="0" fontId="41" fillId="0" borderId="22" xfId="364" applyFont="1" applyBorder="1" applyAlignment="1">
      <alignment horizontal="center" vertical="center"/>
    </xf>
    <xf numFmtId="185" fontId="54" fillId="0" borderId="14" xfId="0" applyNumberFormat="1" applyFont="1" applyFill="1" applyBorder="1" applyAlignment="1">
      <alignment horizontal="right" vertical="center" indent="1"/>
    </xf>
    <xf numFmtId="185" fontId="54" fillId="0" borderId="23" xfId="0" applyNumberFormat="1" applyFont="1" applyFill="1" applyBorder="1" applyAlignment="1">
      <alignment horizontal="right" vertical="center" indent="1"/>
    </xf>
    <xf numFmtId="185" fontId="54" fillId="0" borderId="15" xfId="364" applyNumberFormat="1" applyFont="1" applyFill="1" applyBorder="1" applyAlignment="1">
      <alignment horizontal="right" vertical="center" indent="1"/>
    </xf>
    <xf numFmtId="185" fontId="54" fillId="0" borderId="15" xfId="364" applyNumberFormat="1" applyFont="1" applyFill="1" applyBorder="1" applyAlignment="1">
      <alignment horizontal="center" vertical="center"/>
    </xf>
    <xf numFmtId="0" fontId="60" fillId="0" borderId="15" xfId="0" applyFont="1" applyBorder="1" applyAlignment="1">
      <alignment horizontal="center" vertical="center"/>
    </xf>
    <xf numFmtId="185" fontId="60" fillId="0" borderId="15" xfId="0" applyNumberFormat="1" applyFont="1" applyFill="1" applyBorder="1" applyAlignment="1">
      <alignment horizontal="center" vertical="center"/>
    </xf>
    <xf numFmtId="185" fontId="54" fillId="0" borderId="14" xfId="0" applyNumberFormat="1" applyFont="1" applyFill="1" applyBorder="1" applyAlignment="1">
      <alignment horizontal="center" vertical="center"/>
    </xf>
    <xf numFmtId="185" fontId="54" fillId="0" borderId="24" xfId="364" applyNumberFormat="1" applyFont="1" applyFill="1" applyBorder="1" applyAlignment="1">
      <alignment horizontal="right" vertical="center" indent="1"/>
    </xf>
    <xf numFmtId="185" fontId="54" fillId="0" borderId="24" xfId="364" applyNumberFormat="1" applyFont="1" applyFill="1" applyBorder="1" applyAlignment="1">
      <alignment horizontal="center" vertical="center"/>
    </xf>
    <xf numFmtId="185" fontId="54" fillId="0" borderId="15" xfId="0" applyNumberFormat="1" applyFont="1" applyFill="1" applyBorder="1" applyAlignment="1">
      <alignment horizontal="center" vertical="center"/>
    </xf>
    <xf numFmtId="185" fontId="54" fillId="0" borderId="20" xfId="0" applyNumberFormat="1" applyFont="1" applyFill="1" applyBorder="1" applyAlignment="1">
      <alignment horizontal="center" vertical="center"/>
    </xf>
    <xf numFmtId="185" fontId="54" fillId="0" borderId="13" xfId="0" applyNumberFormat="1" applyFont="1" applyFill="1" applyBorder="1" applyAlignment="1">
      <alignment horizontal="center" vertical="center"/>
    </xf>
    <xf numFmtId="177" fontId="60" fillId="0" borderId="15" xfId="0" applyNumberFormat="1" applyFont="1" applyBorder="1" applyAlignment="1">
      <alignment horizontal="center" vertical="center"/>
    </xf>
    <xf numFmtId="177" fontId="60" fillId="0" borderId="25" xfId="0" applyNumberFormat="1" applyFont="1" applyBorder="1" applyAlignment="1">
      <alignment horizontal="center" vertical="center"/>
    </xf>
    <xf numFmtId="177" fontId="54" fillId="0" borderId="24" xfId="0" applyNumberFormat="1" applyFont="1" applyFill="1" applyBorder="1" applyAlignment="1">
      <alignment horizontal="center" vertical="center"/>
    </xf>
    <xf numFmtId="177" fontId="54" fillId="0" borderId="14" xfId="0" applyNumberFormat="1" applyFont="1" applyFill="1" applyBorder="1" applyAlignment="1">
      <alignment horizontal="center" vertical="center"/>
    </xf>
    <xf numFmtId="0" fontId="40" fillId="0" borderId="13" xfId="0" applyFont="1" applyBorder="1" applyAlignment="1">
      <alignment horizontal="center" vertical="center" wrapText="1"/>
    </xf>
    <xf numFmtId="185" fontId="40" fillId="0" borderId="13" xfId="0" applyNumberFormat="1" applyFont="1" applyBorder="1" applyAlignment="1">
      <alignment horizontal="center" vertical="center" wrapText="1"/>
    </xf>
    <xf numFmtId="185" fontId="40" fillId="0" borderId="26" xfId="0" applyNumberFormat="1" applyFont="1" applyBorder="1" applyAlignment="1">
      <alignment horizontal="center" vertical="center" wrapText="1"/>
    </xf>
    <xf numFmtId="185" fontId="60" fillId="0" borderId="15" xfId="0" applyNumberFormat="1" applyFont="1" applyFill="1" applyBorder="1" applyAlignment="1">
      <alignment horizontal="right" vertical="center" indent="1"/>
    </xf>
    <xf numFmtId="185" fontId="54" fillId="0" borderId="23" xfId="364" applyNumberFormat="1" applyFont="1" applyFill="1" applyBorder="1" applyAlignment="1">
      <alignment horizontal="right" vertical="center" indent="1"/>
    </xf>
    <xf numFmtId="0" fontId="59" fillId="0" borderId="14" xfId="363" applyFont="1" applyFill="1" applyBorder="1" applyAlignment="1">
      <alignment vertical="center"/>
    </xf>
    <xf numFmtId="0" fontId="59" fillId="0" borderId="24" xfId="363" applyFont="1" applyFill="1" applyBorder="1" applyAlignment="1">
      <alignment vertical="center"/>
    </xf>
    <xf numFmtId="185" fontId="54" fillId="0" borderId="27" xfId="0" applyNumberFormat="1" applyFont="1" applyFill="1" applyBorder="1" applyAlignment="1">
      <alignment horizontal="center" vertical="center"/>
    </xf>
    <xf numFmtId="1" fontId="59" fillId="0" borderId="14" xfId="363" applyNumberFormat="1" applyFont="1" applyFill="1" applyBorder="1" applyAlignment="1">
      <alignment vertical="center"/>
    </xf>
    <xf numFmtId="177" fontId="54" fillId="0" borderId="27" xfId="0" applyNumberFormat="1" applyFont="1" applyFill="1" applyBorder="1" applyAlignment="1">
      <alignment horizontal="center" vertical="center"/>
    </xf>
    <xf numFmtId="177" fontId="54" fillId="0" borderId="28" xfId="0" applyNumberFormat="1" applyFont="1" applyFill="1" applyBorder="1" applyAlignment="1">
      <alignment horizontal="center" vertical="center"/>
    </xf>
    <xf numFmtId="185" fontId="42" fillId="0" borderId="14" xfId="0" applyNumberFormat="1" applyFont="1" applyFill="1" applyBorder="1" applyAlignment="1">
      <alignment horizontal="center" vertical="center"/>
    </xf>
    <xf numFmtId="185" fontId="42" fillId="0" borderId="23" xfId="0" applyNumberFormat="1" applyFont="1" applyFill="1" applyBorder="1" applyAlignment="1">
      <alignment horizontal="center" vertical="center"/>
    </xf>
    <xf numFmtId="177" fontId="42" fillId="0" borderId="14" xfId="0" applyNumberFormat="1" applyFont="1" applyFill="1" applyBorder="1" applyAlignment="1">
      <alignment horizontal="center" vertical="center"/>
    </xf>
    <xf numFmtId="185" fontId="42" fillId="0" borderId="27" xfId="0" applyNumberFormat="1" applyFont="1" applyFill="1" applyBorder="1" applyAlignment="1">
      <alignment horizontal="center" vertical="center"/>
    </xf>
    <xf numFmtId="185" fontId="42" fillId="0" borderId="20" xfId="0" applyNumberFormat="1" applyFont="1" applyFill="1" applyBorder="1" applyAlignment="1">
      <alignment horizontal="center" vertical="center"/>
    </xf>
    <xf numFmtId="185" fontId="42" fillId="0" borderId="13" xfId="0" applyNumberFormat="1" applyFont="1" applyFill="1" applyBorder="1" applyAlignment="1">
      <alignment horizontal="center" vertical="center"/>
    </xf>
    <xf numFmtId="185" fontId="54" fillId="0" borderId="24" xfId="0" applyNumberFormat="1" applyFont="1" applyFill="1" applyBorder="1" applyAlignment="1">
      <alignment horizontal="center" vertical="center"/>
    </xf>
    <xf numFmtId="177" fontId="54" fillId="0" borderId="23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right"/>
    </xf>
    <xf numFmtId="185" fontId="54" fillId="0" borderId="23" xfId="364" applyNumberFormat="1" applyFont="1" applyFill="1" applyBorder="1" applyAlignment="1">
      <alignment horizontal="center" vertical="center"/>
    </xf>
    <xf numFmtId="0" fontId="59" fillId="0" borderId="20" xfId="363" applyFont="1" applyFill="1" applyBorder="1" applyAlignment="1">
      <alignment vertical="center"/>
    </xf>
    <xf numFmtId="0" fontId="59" fillId="0" borderId="13" xfId="363" applyFont="1" applyFill="1" applyBorder="1" applyAlignment="1">
      <alignment vertical="center"/>
    </xf>
    <xf numFmtId="0" fontId="61" fillId="0" borderId="0" xfId="361" applyFont="1"/>
    <xf numFmtId="0" fontId="62" fillId="0" borderId="0" xfId="0" applyFont="1" applyFill="1" applyAlignment="1">
      <alignment wrapText="1"/>
    </xf>
    <xf numFmtId="0" fontId="63" fillId="0" borderId="0" xfId="0" applyFont="1" applyFill="1" applyAlignment="1">
      <alignment wrapText="1"/>
    </xf>
    <xf numFmtId="0" fontId="64" fillId="0" borderId="0" xfId="0" applyFont="1" applyFill="1" applyAlignment="1">
      <alignment wrapText="1"/>
    </xf>
    <xf numFmtId="0" fontId="64" fillId="0" borderId="0" xfId="0" applyFont="1" applyFill="1" applyAlignment="1">
      <alignment vertical="top" wrapText="1"/>
    </xf>
    <xf numFmtId="0" fontId="62" fillId="0" borderId="0" xfId="0" applyFont="1" applyFill="1" applyAlignment="1">
      <alignment horizontal="right" wrapText="1"/>
    </xf>
    <xf numFmtId="0" fontId="64" fillId="26" borderId="14" xfId="0" applyFont="1" applyFill="1" applyBorder="1" applyAlignment="1">
      <alignment horizontal="center" vertical="center" wrapText="1"/>
    </xf>
    <xf numFmtId="0" fontId="61" fillId="0" borderId="0" xfId="361" applyFont="1" applyAlignment="1">
      <alignment vertical="center"/>
    </xf>
    <xf numFmtId="185" fontId="40" fillId="0" borderId="14" xfId="0" applyNumberFormat="1" applyFont="1" applyFill="1" applyBorder="1" applyAlignment="1">
      <alignment horizontal="right" vertical="center" wrapText="1"/>
    </xf>
    <xf numFmtId="185" fontId="40" fillId="27" borderId="14" xfId="0" applyNumberFormat="1" applyFont="1" applyFill="1" applyBorder="1" applyAlignment="1">
      <alignment horizontal="right" vertical="center" wrapText="1"/>
    </xf>
    <xf numFmtId="185" fontId="40" fillId="0" borderId="14" xfId="0" applyNumberFormat="1" applyFont="1" applyBorder="1" applyAlignment="1">
      <alignment horizontal="center" vertical="center" wrapText="1"/>
    </xf>
    <xf numFmtId="185" fontId="40" fillId="0" borderId="14" xfId="0" applyNumberFormat="1" applyFont="1" applyBorder="1" applyAlignment="1">
      <alignment horizontal="right" vertical="center" wrapText="1"/>
    </xf>
    <xf numFmtId="185" fontId="40" fillId="0" borderId="14" xfId="0" applyNumberFormat="1" applyFont="1" applyBorder="1" applyAlignment="1">
      <alignment horizontal="right" vertical="center" wrapText="1" indent="1"/>
    </xf>
    <xf numFmtId="0" fontId="65" fillId="0" borderId="0" xfId="361" applyFont="1" applyAlignment="1">
      <alignment vertical="center"/>
    </xf>
    <xf numFmtId="185" fontId="66" fillId="0" borderId="14" xfId="0" applyNumberFormat="1" applyFont="1" applyFill="1" applyBorder="1" applyAlignment="1">
      <alignment horizontal="right" vertical="center" wrapText="1"/>
    </xf>
    <xf numFmtId="185" fontId="66" fillId="27" borderId="14" xfId="0" applyNumberFormat="1" applyFont="1" applyFill="1" applyBorder="1" applyAlignment="1">
      <alignment horizontal="right" vertical="center" wrapText="1"/>
    </xf>
    <xf numFmtId="185" fontId="67" fillId="0" borderId="14" xfId="0" applyNumberFormat="1" applyFont="1" applyBorder="1" applyAlignment="1">
      <alignment horizontal="right" vertical="center" wrapText="1"/>
    </xf>
    <xf numFmtId="185" fontId="68" fillId="0" borderId="14" xfId="0" applyNumberFormat="1" applyFont="1" applyBorder="1" applyAlignment="1">
      <alignment horizontal="right" vertical="center" wrapText="1"/>
    </xf>
    <xf numFmtId="185" fontId="66" fillId="0" borderId="14" xfId="0" applyNumberFormat="1" applyFont="1" applyBorder="1" applyAlignment="1">
      <alignment horizontal="center" vertical="center" wrapText="1"/>
    </xf>
    <xf numFmtId="185" fontId="66" fillId="0" borderId="14" xfId="0" applyNumberFormat="1" applyFont="1" applyBorder="1" applyAlignment="1">
      <alignment horizontal="right" vertical="center" wrapText="1" indent="1"/>
    </xf>
    <xf numFmtId="185" fontId="69" fillId="0" borderId="14" xfId="0" applyNumberFormat="1" applyFont="1" applyBorder="1" applyAlignment="1">
      <alignment horizontal="center" vertical="center" wrapText="1"/>
    </xf>
    <xf numFmtId="185" fontId="68" fillId="0" borderId="14" xfId="0" applyNumberFormat="1" applyFont="1" applyBorder="1" applyAlignment="1">
      <alignment horizontal="right" vertical="center" wrapText="1" indent="1"/>
    </xf>
    <xf numFmtId="185" fontId="62" fillId="0" borderId="14" xfId="0" applyNumberFormat="1" applyFont="1" applyFill="1" applyBorder="1" applyAlignment="1">
      <alignment horizontal="right" vertical="center" wrapText="1"/>
    </xf>
    <xf numFmtId="185" fontId="62" fillId="27" borderId="14" xfId="0" applyNumberFormat="1" applyFont="1" applyFill="1" applyBorder="1" applyAlignment="1">
      <alignment horizontal="right" vertical="center" wrapText="1"/>
    </xf>
    <xf numFmtId="185" fontId="71" fillId="0" borderId="14" xfId="0" applyNumberFormat="1" applyFont="1" applyFill="1" applyBorder="1" applyAlignment="1">
      <alignment horizontal="right" vertical="center" wrapText="1"/>
    </xf>
    <xf numFmtId="185" fontId="62" fillId="0" borderId="14" xfId="0" applyNumberFormat="1" applyFont="1" applyBorder="1" applyAlignment="1">
      <alignment horizontal="center" vertical="center" wrapText="1"/>
    </xf>
    <xf numFmtId="185" fontId="62" fillId="0" borderId="14" xfId="0" applyNumberFormat="1" applyFont="1" applyBorder="1" applyAlignment="1">
      <alignment horizontal="right" vertical="center" wrapText="1" indent="1"/>
    </xf>
    <xf numFmtId="185" fontId="71" fillId="0" borderId="14" xfId="0" applyNumberFormat="1" applyFont="1" applyBorder="1" applyAlignment="1">
      <alignment horizontal="center" vertical="center" wrapText="1"/>
    </xf>
    <xf numFmtId="185" fontId="71" fillId="0" borderId="14" xfId="0" applyNumberFormat="1" applyFont="1" applyBorder="1" applyAlignment="1">
      <alignment horizontal="right" vertical="center" wrapText="1" indent="1"/>
    </xf>
    <xf numFmtId="0" fontId="64" fillId="0" borderId="29" xfId="0" applyFont="1" applyFill="1" applyBorder="1" applyAlignment="1">
      <alignment horizontal="center" vertical="center" wrapText="1"/>
    </xf>
    <xf numFmtId="49" fontId="64" fillId="0" borderId="30" xfId="0" applyNumberFormat="1" applyFont="1" applyFill="1" applyBorder="1" applyAlignment="1">
      <alignment vertical="center" wrapText="1"/>
    </xf>
    <xf numFmtId="185" fontId="64" fillId="0" borderId="14" xfId="0" applyNumberFormat="1" applyFont="1" applyFill="1" applyBorder="1" applyAlignment="1">
      <alignment horizontal="right" vertical="center" wrapText="1"/>
    </xf>
    <xf numFmtId="185" fontId="64" fillId="27" borderId="14" xfId="0" applyNumberFormat="1" applyFont="1" applyFill="1" applyBorder="1" applyAlignment="1">
      <alignment horizontal="right" vertical="center" wrapText="1"/>
    </xf>
    <xf numFmtId="185" fontId="72" fillId="0" borderId="14" xfId="0" applyNumberFormat="1" applyFont="1" applyFill="1" applyBorder="1" applyAlignment="1">
      <alignment horizontal="right" vertical="center" wrapText="1"/>
    </xf>
    <xf numFmtId="185" fontId="64" fillId="0" borderId="14" xfId="0" applyNumberFormat="1" applyFont="1" applyBorder="1" applyAlignment="1">
      <alignment horizontal="center" vertical="center" wrapText="1"/>
    </xf>
    <xf numFmtId="185" fontId="64" fillId="0" borderId="14" xfId="0" applyNumberFormat="1" applyFont="1" applyBorder="1" applyAlignment="1">
      <alignment horizontal="right" vertical="center" wrapText="1" indent="1"/>
    </xf>
    <xf numFmtId="185" fontId="72" fillId="0" borderId="14" xfId="0" applyNumberFormat="1" applyFont="1" applyBorder="1" applyAlignment="1">
      <alignment horizontal="center" vertical="center" wrapText="1"/>
    </xf>
    <xf numFmtId="185" fontId="72" fillId="0" borderId="14" xfId="0" applyNumberFormat="1" applyFont="1" applyBorder="1" applyAlignment="1">
      <alignment horizontal="right" vertical="center" wrapText="1" indent="1"/>
    </xf>
    <xf numFmtId="0" fontId="64" fillId="0" borderId="29" xfId="0" applyFont="1" applyFill="1" applyBorder="1" applyAlignment="1">
      <alignment vertical="center" wrapText="1"/>
    </xf>
    <xf numFmtId="185" fontId="72" fillId="0" borderId="14" xfId="0" applyNumberFormat="1" applyFont="1" applyBorder="1" applyAlignment="1">
      <alignment vertical="center"/>
    </xf>
    <xf numFmtId="0" fontId="20" fillId="0" borderId="0" xfId="264"/>
    <xf numFmtId="0" fontId="64" fillId="0" borderId="30" xfId="0" applyFont="1" applyFill="1" applyBorder="1" applyAlignment="1">
      <alignment vertical="center" wrapText="1"/>
    </xf>
    <xf numFmtId="0" fontId="64" fillId="0" borderId="30" xfId="0" applyFont="1" applyFill="1" applyBorder="1" applyAlignment="1">
      <alignment horizontal="left" vertical="center" wrapText="1"/>
    </xf>
    <xf numFmtId="0" fontId="64" fillId="0" borderId="0" xfId="0" applyFont="1" applyAlignment="1">
      <alignment vertical="center"/>
    </xf>
    <xf numFmtId="185" fontId="64" fillId="0" borderId="0" xfId="0" applyNumberFormat="1" applyFont="1" applyFill="1" applyAlignment="1">
      <alignment horizontal="right" vertical="center" wrapText="1"/>
    </xf>
    <xf numFmtId="185" fontId="64" fillId="0" borderId="0" xfId="0" applyNumberFormat="1" applyFont="1" applyFill="1" applyAlignment="1">
      <alignment vertical="center" wrapText="1"/>
    </xf>
    <xf numFmtId="185" fontId="73" fillId="0" borderId="0" xfId="0" applyNumberFormat="1" applyFont="1" applyFill="1" applyAlignment="1">
      <alignment vertical="center" wrapText="1"/>
    </xf>
    <xf numFmtId="185" fontId="64" fillId="0" borderId="0" xfId="0" applyNumberFormat="1" applyFont="1" applyAlignment="1">
      <alignment vertical="center" wrapText="1"/>
    </xf>
    <xf numFmtId="185" fontId="64" fillId="0" borderId="0" xfId="0" applyNumberFormat="1" applyFont="1" applyAlignment="1">
      <alignment horizontal="right" vertical="center" wrapText="1" indent="1"/>
    </xf>
    <xf numFmtId="185" fontId="64" fillId="27" borderId="14" xfId="0" applyNumberFormat="1" applyFont="1" applyFill="1" applyBorder="1" applyAlignment="1">
      <alignment vertical="center" wrapText="1"/>
    </xf>
    <xf numFmtId="0" fontId="64" fillId="0" borderId="0" xfId="0" applyFont="1" applyAlignment="1">
      <alignment vertical="center" wrapText="1"/>
    </xf>
    <xf numFmtId="185" fontId="63" fillId="0" borderId="0" xfId="0" applyNumberFormat="1" applyFont="1" applyAlignment="1">
      <alignment vertical="center" wrapText="1"/>
    </xf>
    <xf numFmtId="185" fontId="72" fillId="0" borderId="0" xfId="0" applyNumberFormat="1" applyFont="1" applyFill="1" applyBorder="1" applyAlignment="1" applyProtection="1">
      <alignment vertical="center"/>
    </xf>
    <xf numFmtId="0" fontId="20" fillId="0" borderId="0" xfId="335"/>
    <xf numFmtId="185" fontId="62" fillId="0" borderId="0" xfId="364" applyNumberFormat="1" applyFont="1" applyFill="1" applyBorder="1" applyAlignment="1">
      <alignment vertical="center"/>
    </xf>
    <xf numFmtId="185" fontId="61" fillId="0" borderId="0" xfId="361" applyNumberFormat="1" applyFont="1" applyAlignment="1">
      <alignment horizontal="center"/>
    </xf>
    <xf numFmtId="0" fontId="74" fillId="0" borderId="0" xfId="361" applyFont="1"/>
    <xf numFmtId="0" fontId="75" fillId="0" borderId="0" xfId="0" applyFont="1"/>
    <xf numFmtId="0" fontId="75" fillId="0" borderId="0" xfId="0" applyFont="1" applyAlignment="1">
      <alignment horizontal="center"/>
    </xf>
    <xf numFmtId="0" fontId="41" fillId="0" borderId="0" xfId="0" applyFont="1" applyFill="1"/>
    <xf numFmtId="0" fontId="75" fillId="0" borderId="0" xfId="0" applyFont="1" applyAlignment="1">
      <alignment horizontal="center" vertical="center"/>
    </xf>
    <xf numFmtId="0" fontId="76" fillId="0" borderId="0" xfId="0" applyFont="1" applyAlignment="1">
      <alignment horizontal="center" vertical="center"/>
    </xf>
    <xf numFmtId="0" fontId="40" fillId="0" borderId="14" xfId="364" applyFont="1" applyFill="1" applyBorder="1" applyAlignment="1">
      <alignment horizontal="center" vertical="center" wrapText="1"/>
    </xf>
    <xf numFmtId="0" fontId="75" fillId="0" borderId="0" xfId="0" applyFont="1" applyAlignment="1">
      <alignment vertical="center"/>
    </xf>
    <xf numFmtId="0" fontId="40" fillId="0" borderId="26" xfId="364" applyFont="1" applyFill="1" applyBorder="1" applyAlignment="1">
      <alignment horizontal="center" vertical="center" wrapText="1"/>
    </xf>
    <xf numFmtId="0" fontId="75" fillId="0" borderId="0" xfId="0" applyFont="1" applyFill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41" fillId="0" borderId="31" xfId="364" applyFont="1" applyBorder="1" applyAlignment="1">
      <alignment horizontal="left" vertical="center"/>
    </xf>
    <xf numFmtId="185" fontId="41" fillId="0" borderId="16" xfId="364" applyNumberFormat="1" applyFont="1" applyBorder="1" applyAlignment="1">
      <alignment horizontal="right" vertical="center"/>
    </xf>
    <xf numFmtId="185" fontId="41" fillId="0" borderId="15" xfId="364" applyNumberFormat="1" applyFont="1" applyBorder="1" applyAlignment="1">
      <alignment horizontal="right" vertical="center"/>
    </xf>
    <xf numFmtId="185" fontId="41" fillId="0" borderId="15" xfId="364" applyNumberFormat="1" applyFont="1" applyBorder="1" applyAlignment="1">
      <alignment horizontal="center" vertical="center"/>
    </xf>
    <xf numFmtId="185" fontId="41" fillId="0" borderId="25" xfId="364" applyNumberFormat="1" applyFont="1" applyBorder="1" applyAlignment="1">
      <alignment horizontal="right" vertical="center"/>
    </xf>
    <xf numFmtId="185" fontId="41" fillId="0" borderId="15" xfId="364" applyNumberFormat="1" applyFont="1" applyFill="1" applyBorder="1" applyAlignment="1">
      <alignment horizontal="right" vertical="center"/>
    </xf>
    <xf numFmtId="177" fontId="75" fillId="0" borderId="0" xfId="0" applyNumberFormat="1" applyFont="1" applyFill="1" applyAlignment="1">
      <alignment vertical="center"/>
    </xf>
    <xf numFmtId="177" fontId="75" fillId="0" borderId="0" xfId="0" applyNumberFormat="1" applyFont="1" applyFill="1" applyAlignment="1">
      <alignment horizontal="right" vertical="center"/>
    </xf>
    <xf numFmtId="177" fontId="17" fillId="0" borderId="0" xfId="0" applyNumberFormat="1" applyFont="1" applyAlignment="1">
      <alignment vertical="center"/>
    </xf>
    <xf numFmtId="177" fontId="41" fillId="0" borderId="32" xfId="364" applyNumberFormat="1" applyFont="1" applyBorder="1" applyAlignment="1">
      <alignment vertical="center"/>
    </xf>
    <xf numFmtId="185" fontId="41" fillId="0" borderId="17" xfId="364" applyNumberFormat="1" applyFont="1" applyBorder="1" applyAlignment="1">
      <alignment horizontal="right" vertical="center"/>
    </xf>
    <xf numFmtId="185" fontId="41" fillId="0" borderId="24" xfId="364" applyNumberFormat="1" applyFont="1" applyBorder="1" applyAlignment="1">
      <alignment horizontal="right" vertical="center"/>
    </xf>
    <xf numFmtId="185" fontId="41" fillId="0" borderId="24" xfId="364" applyNumberFormat="1" applyFont="1" applyBorder="1" applyAlignment="1">
      <alignment horizontal="center" vertical="center"/>
    </xf>
    <xf numFmtId="185" fontId="41" fillId="0" borderId="33" xfId="364" applyNumberFormat="1" applyFont="1" applyBorder="1" applyAlignment="1">
      <alignment horizontal="right" vertical="center"/>
    </xf>
    <xf numFmtId="177" fontId="41" fillId="0" borderId="29" xfId="364" applyNumberFormat="1" applyFont="1" applyBorder="1" applyAlignment="1">
      <alignment vertical="center"/>
    </xf>
    <xf numFmtId="185" fontId="41" fillId="0" borderId="18" xfId="364" applyNumberFormat="1" applyFont="1" applyBorder="1" applyAlignment="1">
      <alignment horizontal="right" vertical="center"/>
    </xf>
    <xf numFmtId="185" fontId="41" fillId="0" borderId="14" xfId="364" applyNumberFormat="1" applyFont="1" applyBorder="1" applyAlignment="1">
      <alignment horizontal="right" vertical="center"/>
    </xf>
    <xf numFmtId="185" fontId="41" fillId="0" borderId="14" xfId="364" applyNumberFormat="1" applyFont="1" applyBorder="1" applyAlignment="1">
      <alignment horizontal="center" vertical="center"/>
    </xf>
    <xf numFmtId="185" fontId="41" fillId="0" borderId="27" xfId="364" applyNumberFormat="1" applyFont="1" applyBorder="1" applyAlignment="1">
      <alignment horizontal="right" vertical="center"/>
    </xf>
    <xf numFmtId="185" fontId="16" fillId="0" borderId="0" xfId="0" applyNumberFormat="1" applyFont="1" applyAlignment="1">
      <alignment vertical="center"/>
    </xf>
    <xf numFmtId="177" fontId="16" fillId="0" borderId="0" xfId="0" applyNumberFormat="1" applyFont="1" applyAlignment="1">
      <alignment vertical="center"/>
    </xf>
    <xf numFmtId="0" fontId="41" fillId="0" borderId="29" xfId="364" applyFont="1" applyBorder="1" applyAlignment="1">
      <alignment vertical="center"/>
    </xf>
    <xf numFmtId="2" fontId="41" fillId="0" borderId="29" xfId="364" applyNumberFormat="1" applyFont="1" applyBorder="1" applyAlignment="1">
      <alignment vertical="center"/>
    </xf>
    <xf numFmtId="177" fontId="41" fillId="0" borderId="29" xfId="364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177" fontId="75" fillId="0" borderId="0" xfId="0" applyNumberFormat="1" applyFont="1" applyFill="1" applyBorder="1" applyAlignment="1">
      <alignment vertical="center"/>
    </xf>
    <xf numFmtId="177" fontId="75" fillId="0" borderId="0" xfId="0" applyNumberFormat="1" applyFont="1" applyFill="1" applyBorder="1" applyAlignment="1">
      <alignment horizontal="right" vertical="center"/>
    </xf>
    <xf numFmtId="177" fontId="17" fillId="0" borderId="0" xfId="0" applyNumberFormat="1" applyFont="1" applyBorder="1" applyAlignment="1">
      <alignment vertical="center"/>
    </xf>
    <xf numFmtId="0" fontId="17" fillId="0" borderId="14" xfId="0" applyFont="1" applyBorder="1" applyAlignment="1">
      <alignment vertical="center"/>
    </xf>
    <xf numFmtId="3" fontId="41" fillId="0" borderId="14" xfId="364" applyNumberFormat="1" applyFont="1" applyBorder="1" applyAlignment="1">
      <alignment horizontal="right" vertical="center"/>
    </xf>
    <xf numFmtId="0" fontId="41" fillId="0" borderId="29" xfId="364" applyFont="1" applyFill="1" applyBorder="1" applyAlignment="1">
      <alignment vertical="center"/>
    </xf>
    <xf numFmtId="185" fontId="41" fillId="0" borderId="18" xfId="364" applyNumberFormat="1" applyFont="1" applyFill="1" applyBorder="1" applyAlignment="1">
      <alignment horizontal="right" vertical="center"/>
    </xf>
    <xf numFmtId="185" fontId="41" fillId="0" borderId="14" xfId="364" applyNumberFormat="1" applyFont="1" applyFill="1" applyBorder="1" applyAlignment="1">
      <alignment horizontal="right" vertical="center"/>
    </xf>
    <xf numFmtId="3" fontId="41" fillId="0" borderId="14" xfId="364" applyNumberFormat="1" applyFont="1" applyFill="1" applyBorder="1" applyAlignment="1">
      <alignment horizontal="right" vertical="center"/>
    </xf>
    <xf numFmtId="185" fontId="41" fillId="0" borderId="14" xfId="364" applyNumberFormat="1" applyFont="1" applyFill="1" applyBorder="1" applyAlignment="1">
      <alignment horizontal="center" vertical="center"/>
    </xf>
    <xf numFmtId="185" fontId="41" fillId="0" borderId="27" xfId="364" applyNumberFormat="1" applyFont="1" applyFill="1" applyBorder="1" applyAlignment="1">
      <alignment horizontal="right" vertical="center"/>
    </xf>
    <xf numFmtId="177" fontId="75" fillId="0" borderId="0" xfId="0" applyNumberFormat="1" applyFont="1" applyAlignment="1">
      <alignment vertical="center"/>
    </xf>
    <xf numFmtId="177" fontId="36" fillId="0" borderId="0" xfId="0" applyNumberFormat="1" applyFont="1" applyAlignment="1">
      <alignment vertical="center"/>
    </xf>
    <xf numFmtId="0" fontId="36" fillId="0" borderId="0" xfId="0" applyFont="1" applyBorder="1" applyAlignment="1">
      <alignment vertical="center"/>
    </xf>
    <xf numFmtId="0" fontId="41" fillId="0" borderId="29" xfId="362" applyFont="1" applyBorder="1" applyAlignment="1">
      <alignment vertical="center"/>
    </xf>
    <xf numFmtId="185" fontId="41" fillId="0" borderId="14" xfId="0" applyNumberFormat="1" applyFont="1" applyBorder="1" applyAlignment="1">
      <alignment vertical="center"/>
    </xf>
    <xf numFmtId="3" fontId="41" fillId="0" borderId="14" xfId="0" applyNumberFormat="1" applyFont="1" applyBorder="1" applyAlignment="1">
      <alignment vertical="center"/>
    </xf>
    <xf numFmtId="185" fontId="41" fillId="0" borderId="18" xfId="0" applyNumberFormat="1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185" fontId="77" fillId="0" borderId="18" xfId="0" applyNumberFormat="1" applyFont="1" applyBorder="1" applyAlignment="1">
      <alignment vertical="center"/>
    </xf>
    <xf numFmtId="0" fontId="77" fillId="0" borderId="14" xfId="0" applyFont="1" applyBorder="1" applyAlignment="1">
      <alignment vertical="center"/>
    </xf>
    <xf numFmtId="185" fontId="77" fillId="0" borderId="14" xfId="0" applyNumberFormat="1" applyFont="1" applyBorder="1" applyAlignment="1">
      <alignment vertical="center"/>
    </xf>
    <xf numFmtId="185" fontId="59" fillId="0" borderId="14" xfId="364" applyNumberFormat="1" applyFont="1" applyFill="1" applyBorder="1" applyAlignment="1">
      <alignment horizontal="center" vertical="center"/>
    </xf>
    <xf numFmtId="185" fontId="59" fillId="0" borderId="27" xfId="364" applyNumberFormat="1" applyFont="1" applyFill="1" applyBorder="1" applyAlignment="1">
      <alignment horizontal="right" vertical="center"/>
    </xf>
    <xf numFmtId="0" fontId="77" fillId="0" borderId="18" xfId="0" applyFont="1" applyBorder="1" applyAlignment="1">
      <alignment vertical="center"/>
    </xf>
    <xf numFmtId="0" fontId="78" fillId="0" borderId="0" xfId="0" applyFont="1" applyAlignment="1">
      <alignment vertical="center"/>
    </xf>
    <xf numFmtId="0" fontId="78" fillId="0" borderId="0" xfId="0" applyFont="1" applyAlignment="1">
      <alignment horizontal="center" vertical="center"/>
    </xf>
    <xf numFmtId="0" fontId="39" fillId="0" borderId="0" xfId="0" applyFont="1" applyBorder="1" applyAlignment="1">
      <alignment vertical="center"/>
    </xf>
    <xf numFmtId="0" fontId="41" fillId="0" borderId="34" xfId="0" applyFont="1" applyBorder="1" applyAlignment="1">
      <alignment vertical="center"/>
    </xf>
    <xf numFmtId="0" fontId="41" fillId="0" borderId="22" xfId="0" applyFont="1" applyBorder="1" applyAlignment="1">
      <alignment vertical="center"/>
    </xf>
    <xf numFmtId="0" fontId="41" fillId="0" borderId="23" xfId="0" applyFont="1" applyBorder="1" applyAlignment="1">
      <alignment vertical="center"/>
    </xf>
    <xf numFmtId="185" fontId="59" fillId="0" borderId="23" xfId="364" applyNumberFormat="1" applyFont="1" applyFill="1" applyBorder="1" applyAlignment="1">
      <alignment horizontal="center" vertical="center"/>
    </xf>
    <xf numFmtId="185" fontId="59" fillId="0" borderId="28" xfId="364" applyNumberFormat="1" applyFont="1" applyFill="1" applyBorder="1" applyAlignment="1">
      <alignment horizontal="right" vertical="center"/>
    </xf>
    <xf numFmtId="185" fontId="41" fillId="0" borderId="22" xfId="0" applyNumberFormat="1" applyFont="1" applyBorder="1" applyAlignment="1">
      <alignment vertical="center"/>
    </xf>
    <xf numFmtId="185" fontId="41" fillId="0" borderId="23" xfId="0" applyNumberFormat="1" applyFont="1" applyBorder="1" applyAlignment="1">
      <alignment vertical="center"/>
    </xf>
    <xf numFmtId="0" fontId="60" fillId="0" borderId="35" xfId="0" applyFont="1" applyBorder="1" applyAlignment="1">
      <alignment vertical="center"/>
    </xf>
    <xf numFmtId="185" fontId="40" fillId="0" borderId="16" xfId="0" applyNumberFormat="1" applyFont="1" applyBorder="1" applyAlignment="1">
      <alignment vertical="center"/>
    </xf>
    <xf numFmtId="185" fontId="40" fillId="0" borderId="15" xfId="0" applyNumberFormat="1" applyFont="1" applyBorder="1" applyAlignment="1">
      <alignment vertical="center"/>
    </xf>
    <xf numFmtId="185" fontId="40" fillId="0" borderId="15" xfId="364" applyNumberFormat="1" applyFont="1" applyFill="1" applyBorder="1" applyAlignment="1">
      <alignment horizontal="center" vertical="center"/>
    </xf>
    <xf numFmtId="185" fontId="40" fillId="0" borderId="25" xfId="364" applyNumberFormat="1" applyFont="1" applyFill="1" applyBorder="1" applyAlignment="1">
      <alignment horizontal="right" vertical="center"/>
    </xf>
    <xf numFmtId="185" fontId="59" fillId="0" borderId="20" xfId="363" applyNumberFormat="1" applyFont="1" applyFill="1" applyBorder="1" applyAlignment="1">
      <alignment horizontal="right" vertical="center" indent="1"/>
    </xf>
    <xf numFmtId="185" fontId="59" fillId="0" borderId="14" xfId="363" applyNumberFormat="1" applyFont="1" applyFill="1" applyBorder="1" applyAlignment="1">
      <alignment horizontal="right" vertical="center" indent="1"/>
    </xf>
    <xf numFmtId="185" fontId="59" fillId="0" borderId="13" xfId="363" applyNumberFormat="1" applyFont="1" applyFill="1" applyBorder="1" applyAlignment="1">
      <alignment horizontal="right" vertical="center" indent="1"/>
    </xf>
    <xf numFmtId="185" fontId="59" fillId="0" borderId="24" xfId="363" applyNumberFormat="1" applyFont="1" applyFill="1" applyBorder="1" applyAlignment="1">
      <alignment horizontal="right" vertical="center" indent="1"/>
    </xf>
    <xf numFmtId="0" fontId="59" fillId="0" borderId="15" xfId="364" applyFont="1" applyBorder="1" applyAlignment="1">
      <alignment horizontal="left" vertical="center"/>
    </xf>
    <xf numFmtId="185" fontId="59" fillId="0" borderId="15" xfId="364" applyNumberFormat="1" applyFont="1" applyBorder="1" applyAlignment="1">
      <alignment horizontal="right" vertical="center" indent="1"/>
    </xf>
    <xf numFmtId="0" fontId="59" fillId="0" borderId="14" xfId="364" applyFont="1" applyFill="1" applyBorder="1" applyAlignment="1">
      <alignment vertical="center"/>
    </xf>
    <xf numFmtId="185" fontId="59" fillId="0" borderId="14" xfId="364" applyNumberFormat="1" applyFont="1" applyFill="1" applyBorder="1" applyAlignment="1">
      <alignment horizontal="right" vertical="center" indent="1"/>
    </xf>
    <xf numFmtId="0" fontId="59" fillId="0" borderId="14" xfId="0" applyFont="1" applyFill="1" applyBorder="1" applyAlignment="1">
      <alignment vertical="center"/>
    </xf>
    <xf numFmtId="185" fontId="59" fillId="0" borderId="14" xfId="0" applyNumberFormat="1" applyFont="1" applyFill="1" applyBorder="1" applyAlignment="1">
      <alignment horizontal="right" vertical="center" indent="1"/>
    </xf>
    <xf numFmtId="0" fontId="59" fillId="0" borderId="23" xfId="0" applyFont="1" applyFill="1" applyBorder="1" applyAlignment="1">
      <alignment vertical="center"/>
    </xf>
    <xf numFmtId="185" fontId="59" fillId="0" borderId="23" xfId="0" applyNumberFormat="1" applyFont="1" applyFill="1" applyBorder="1" applyAlignment="1">
      <alignment horizontal="right" vertical="center" indent="1"/>
    </xf>
    <xf numFmtId="185" fontId="54" fillId="0" borderId="23" xfId="0" applyNumberFormat="1" applyFont="1" applyFill="1" applyBorder="1" applyAlignment="1">
      <alignment horizontal="center" vertical="center"/>
    </xf>
    <xf numFmtId="185" fontId="60" fillId="0" borderId="15" xfId="0" applyNumberFormat="1" applyFont="1" applyFill="1" applyBorder="1" applyAlignment="1">
      <alignment horizontal="center" vertical="center" wrapText="1"/>
    </xf>
    <xf numFmtId="185" fontId="54" fillId="0" borderId="33" xfId="0" applyNumberFormat="1" applyFont="1" applyFill="1" applyBorder="1" applyAlignment="1">
      <alignment horizontal="center" vertical="center"/>
    </xf>
    <xf numFmtId="0" fontId="79" fillId="0" borderId="0" xfId="0" applyFont="1"/>
    <xf numFmtId="0" fontId="64" fillId="0" borderId="0" xfId="0" applyFont="1"/>
    <xf numFmtId="0" fontId="80" fillId="0" borderId="0" xfId="0" applyFont="1"/>
    <xf numFmtId="0" fontId="41" fillId="0" borderId="0" xfId="0" applyFont="1" applyAlignment="1">
      <alignment vertical="center"/>
    </xf>
    <xf numFmtId="177" fontId="80" fillId="0" borderId="15" xfId="0" applyNumberFormat="1" applyFont="1" applyFill="1" applyBorder="1" applyAlignment="1">
      <alignment vertical="center"/>
    </xf>
    <xf numFmtId="185" fontId="81" fillId="0" borderId="25" xfId="0" applyNumberFormat="1" applyFont="1" applyBorder="1" applyAlignment="1">
      <alignment vertical="center"/>
    </xf>
    <xf numFmtId="0" fontId="82" fillId="0" borderId="0" xfId="0" applyFont="1" applyAlignment="1">
      <alignment vertical="center"/>
    </xf>
    <xf numFmtId="185" fontId="54" fillId="0" borderId="20" xfId="364" applyNumberFormat="1" applyFont="1" applyFill="1" applyBorder="1" applyAlignment="1">
      <alignment horizontal="center" vertical="center"/>
    </xf>
    <xf numFmtId="177" fontId="80" fillId="0" borderId="20" xfId="0" applyNumberFormat="1" applyFont="1" applyFill="1" applyBorder="1" applyAlignment="1">
      <alignment vertical="center"/>
    </xf>
    <xf numFmtId="185" fontId="81" fillId="0" borderId="36" xfId="0" applyNumberFormat="1" applyFont="1" applyFill="1" applyBorder="1" applyAlignment="1">
      <alignment vertical="center"/>
    </xf>
    <xf numFmtId="177" fontId="80" fillId="0" borderId="14" xfId="0" applyNumberFormat="1" applyFont="1" applyFill="1" applyBorder="1" applyAlignment="1">
      <alignment vertical="center"/>
    </xf>
    <xf numFmtId="185" fontId="81" fillId="0" borderId="27" xfId="0" applyNumberFormat="1" applyFont="1" applyFill="1" applyBorder="1" applyAlignment="1">
      <alignment vertical="center"/>
    </xf>
    <xf numFmtId="185" fontId="54" fillId="0" borderId="13" xfId="364" applyNumberFormat="1" applyFont="1" applyFill="1" applyBorder="1" applyAlignment="1">
      <alignment horizontal="center" vertical="center"/>
    </xf>
    <xf numFmtId="185" fontId="103" fillId="0" borderId="13" xfId="364" applyNumberFormat="1" applyFont="1" applyFill="1" applyBorder="1" applyAlignment="1">
      <alignment horizontal="center" vertical="center"/>
    </xf>
    <xf numFmtId="185" fontId="103" fillId="0" borderId="13" xfId="364" applyNumberFormat="1" applyFont="1" applyFill="1" applyBorder="1" applyAlignment="1">
      <alignment horizontal="right" vertical="center" indent="1"/>
    </xf>
    <xf numFmtId="177" fontId="80" fillId="0" borderId="13" xfId="0" applyNumberFormat="1" applyFont="1" applyFill="1" applyBorder="1" applyAlignment="1">
      <alignment vertical="center"/>
    </xf>
    <xf numFmtId="185" fontId="81" fillId="0" borderId="26" xfId="0" applyNumberFormat="1" applyFont="1" applyFill="1" applyBorder="1" applyAlignment="1">
      <alignment vertical="center"/>
    </xf>
    <xf numFmtId="185" fontId="56" fillId="0" borderId="14" xfId="364" applyNumberFormat="1" applyFont="1" applyFill="1" applyBorder="1" applyAlignment="1">
      <alignment horizontal="center" vertical="center"/>
    </xf>
    <xf numFmtId="0" fontId="59" fillId="0" borderId="0" xfId="0" applyFont="1" applyAlignment="1">
      <alignment vertical="center"/>
    </xf>
    <xf numFmtId="0" fontId="83" fillId="0" borderId="0" xfId="0" applyFont="1" applyAlignment="1">
      <alignment vertical="center"/>
    </xf>
    <xf numFmtId="0" fontId="82" fillId="0" borderId="16" xfId="0" applyFont="1" applyBorder="1" applyAlignment="1">
      <alignment vertical="center"/>
    </xf>
    <xf numFmtId="185" fontId="60" fillId="0" borderId="15" xfId="0" applyNumberFormat="1" applyFont="1" applyBorder="1" applyAlignment="1">
      <alignment horizontal="center" vertical="center"/>
    </xf>
    <xf numFmtId="186" fontId="79" fillId="0" borderId="0" xfId="0" applyNumberFormat="1" applyFont="1" applyFill="1" applyAlignment="1">
      <alignment vertical="center"/>
    </xf>
    <xf numFmtId="0" fontId="84" fillId="0" borderId="0" xfId="0" applyFont="1" applyFill="1" applyAlignment="1">
      <alignment vertical="center"/>
    </xf>
    <xf numFmtId="0" fontId="80" fillId="0" borderId="0" xfId="0" applyFont="1" applyAlignment="1">
      <alignment vertical="center"/>
    </xf>
    <xf numFmtId="0" fontId="82" fillId="0" borderId="0" xfId="0" applyFont="1"/>
    <xf numFmtId="0" fontId="84" fillId="0" borderId="0" xfId="0" applyFont="1" applyFill="1"/>
    <xf numFmtId="0" fontId="40" fillId="0" borderId="0" xfId="0" applyFont="1" applyAlignment="1">
      <alignment horizontal="right"/>
    </xf>
    <xf numFmtId="185" fontId="66" fillId="0" borderId="14" xfId="0" applyNumberFormat="1" applyFont="1" applyFill="1" applyBorder="1" applyAlignment="1">
      <alignment horizontal="center" vertical="center" wrapText="1"/>
    </xf>
    <xf numFmtId="185" fontId="62" fillId="0" borderId="14" xfId="0" applyNumberFormat="1" applyFont="1" applyFill="1" applyBorder="1" applyAlignment="1">
      <alignment horizontal="center" vertical="center" wrapText="1"/>
    </xf>
    <xf numFmtId="185" fontId="64" fillId="0" borderId="14" xfId="0" applyNumberFormat="1" applyFont="1" applyFill="1" applyBorder="1" applyAlignment="1">
      <alignment horizontal="center" vertical="center" wrapText="1"/>
    </xf>
    <xf numFmtId="185" fontId="64" fillId="0" borderId="0" xfId="0" applyNumberFormat="1" applyFont="1" applyFill="1" applyAlignment="1">
      <alignment horizontal="center" vertical="center" wrapText="1"/>
    </xf>
    <xf numFmtId="185" fontId="64" fillId="0" borderId="0" xfId="0" applyNumberFormat="1" applyFont="1" applyAlignment="1">
      <alignment horizontal="center" vertical="center" wrapText="1"/>
    </xf>
    <xf numFmtId="177" fontId="42" fillId="0" borderId="27" xfId="0" applyNumberFormat="1" applyFont="1" applyFill="1" applyBorder="1" applyAlignment="1">
      <alignment horizontal="center" vertical="center"/>
    </xf>
    <xf numFmtId="185" fontId="42" fillId="0" borderId="14" xfId="364" applyNumberFormat="1" applyFont="1" applyFill="1" applyBorder="1" applyAlignment="1">
      <alignment horizontal="center" vertical="center"/>
    </xf>
    <xf numFmtId="185" fontId="42" fillId="0" borderId="14" xfId="364" applyNumberFormat="1" applyFont="1" applyFill="1" applyBorder="1" applyAlignment="1">
      <alignment horizontal="right" vertical="center" indent="1"/>
    </xf>
    <xf numFmtId="185" fontId="85" fillId="0" borderId="14" xfId="364" applyNumberFormat="1" applyFont="1" applyFill="1" applyBorder="1" applyAlignment="1">
      <alignment horizontal="center" vertical="center"/>
    </xf>
    <xf numFmtId="185" fontId="85" fillId="0" borderId="14" xfId="364" applyNumberFormat="1" applyFont="1" applyFill="1" applyBorder="1" applyAlignment="1">
      <alignment horizontal="right" vertical="center" indent="1"/>
    </xf>
    <xf numFmtId="185" fontId="42" fillId="0" borderId="14" xfId="0" applyNumberFormat="1" applyFont="1" applyFill="1" applyBorder="1" applyAlignment="1">
      <alignment horizontal="right" vertical="center" indent="1"/>
    </xf>
    <xf numFmtId="185" fontId="42" fillId="0" borderId="20" xfId="364" applyNumberFormat="1" applyFont="1" applyFill="1" applyBorder="1" applyAlignment="1">
      <alignment horizontal="center" vertical="center"/>
    </xf>
    <xf numFmtId="185" fontId="42" fillId="0" borderId="20" xfId="364" applyNumberFormat="1" applyFont="1" applyFill="1" applyBorder="1" applyAlignment="1">
      <alignment horizontal="right" vertical="center" indent="1"/>
    </xf>
    <xf numFmtId="0" fontId="62" fillId="0" borderId="14" xfId="0" applyFont="1" applyBorder="1" applyAlignment="1">
      <alignment horizontal="left" vertical="center" wrapText="1" indent="1"/>
    </xf>
    <xf numFmtId="0" fontId="62" fillId="0" borderId="29" xfId="0" applyFont="1" applyBorder="1" applyAlignment="1">
      <alignment horizontal="left" vertical="center" wrapText="1" indent="1"/>
    </xf>
    <xf numFmtId="0" fontId="62" fillId="0" borderId="30" xfId="0" applyFont="1" applyBorder="1" applyAlignment="1">
      <alignment horizontal="left" vertical="center" wrapText="1" indent="1"/>
    </xf>
    <xf numFmtId="0" fontId="64" fillId="26" borderId="29" xfId="0" applyFont="1" applyFill="1" applyBorder="1" applyAlignment="1">
      <alignment horizontal="center" vertical="center" wrapText="1"/>
    </xf>
    <xf numFmtId="0" fontId="64" fillId="26" borderId="30" xfId="0" applyFont="1" applyFill="1" applyBorder="1" applyAlignment="1">
      <alignment horizontal="center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0" xfId="0" applyFont="1" applyBorder="1" applyAlignment="1">
      <alignment horizontal="left" vertical="center" wrapText="1"/>
    </xf>
    <xf numFmtId="0" fontId="66" fillId="0" borderId="29" xfId="0" applyFont="1" applyBorder="1" applyAlignment="1">
      <alignment horizontal="center" vertical="center" wrapText="1"/>
    </xf>
    <xf numFmtId="0" fontId="66" fillId="0" borderId="30" xfId="0" applyFont="1" applyBorder="1" applyAlignment="1">
      <alignment horizontal="center" vertical="center" wrapText="1"/>
    </xf>
    <xf numFmtId="0" fontId="70" fillId="0" borderId="29" xfId="0" applyFont="1" applyFill="1" applyBorder="1" applyAlignment="1">
      <alignment vertical="center" wrapText="1"/>
    </xf>
    <xf numFmtId="0" fontId="70" fillId="0" borderId="30" xfId="0" applyFont="1" applyFill="1" applyBorder="1" applyAlignment="1">
      <alignment vertical="center" wrapText="1"/>
    </xf>
    <xf numFmtId="0" fontId="42" fillId="0" borderId="0" xfId="0" applyFont="1" applyFill="1" applyAlignment="1">
      <alignment horizontal="center" vertical="center" wrapText="1"/>
    </xf>
    <xf numFmtId="0" fontId="41" fillId="0" borderId="34" xfId="0" applyFont="1" applyBorder="1" applyAlignment="1">
      <alignment horizontal="center" vertical="center" wrapText="1"/>
    </xf>
    <xf numFmtId="0" fontId="41" fillId="0" borderId="37" xfId="0" applyFont="1" applyBorder="1" applyAlignment="1">
      <alignment horizontal="center" vertical="center" wrapText="1"/>
    </xf>
    <xf numFmtId="0" fontId="41" fillId="0" borderId="32" xfId="0" applyFont="1" applyBorder="1" applyAlignment="1">
      <alignment horizontal="center" vertical="center" wrapText="1"/>
    </xf>
    <xf numFmtId="0" fontId="41" fillId="0" borderId="38" xfId="0" applyFont="1" applyBorder="1" applyAlignment="1">
      <alignment horizontal="center" vertical="center" wrapText="1"/>
    </xf>
    <xf numFmtId="0" fontId="41" fillId="27" borderId="23" xfId="0" applyFont="1" applyFill="1" applyBorder="1" applyAlignment="1">
      <alignment horizontal="center" vertical="center" wrapText="1"/>
    </xf>
    <xf numFmtId="0" fontId="41" fillId="27" borderId="24" xfId="0" applyFont="1" applyFill="1" applyBorder="1" applyAlignment="1">
      <alignment horizontal="center" vertical="center" wrapText="1"/>
    </xf>
    <xf numFmtId="0" fontId="41" fillId="0" borderId="23" xfId="0" applyFont="1" applyFill="1" applyBorder="1" applyAlignment="1">
      <alignment horizontal="center" vertical="center" wrapText="1"/>
    </xf>
    <xf numFmtId="0" fontId="41" fillId="0" borderId="24" xfId="0" applyFont="1" applyFill="1" applyBorder="1" applyAlignment="1">
      <alignment horizontal="center" vertical="center" wrapText="1"/>
    </xf>
    <xf numFmtId="0" fontId="64" fillId="0" borderId="23" xfId="0" applyFont="1" applyFill="1" applyBorder="1" applyAlignment="1">
      <alignment horizontal="center" vertical="center" wrapText="1"/>
    </xf>
    <xf numFmtId="0" fontId="64" fillId="0" borderId="24" xfId="0" applyFont="1" applyFill="1" applyBorder="1" applyAlignment="1">
      <alignment horizontal="center" vertical="center" wrapText="1"/>
    </xf>
    <xf numFmtId="0" fontId="40" fillId="0" borderId="20" xfId="364" applyFont="1" applyFill="1" applyBorder="1" applyAlignment="1">
      <alignment horizontal="center" vertical="center" wrapText="1"/>
    </xf>
    <xf numFmtId="0" fontId="40" fillId="0" borderId="20" xfId="0" applyFont="1" applyBorder="1" applyAlignment="1">
      <alignment horizontal="center" vertical="center" wrapText="1"/>
    </xf>
    <xf numFmtId="0" fontId="40" fillId="0" borderId="39" xfId="0" applyFont="1" applyBorder="1" applyAlignment="1">
      <alignment horizontal="center" vertical="center" wrapText="1"/>
    </xf>
    <xf numFmtId="0" fontId="40" fillId="0" borderId="40" xfId="0" applyFont="1" applyBorder="1" applyAlignment="1">
      <alignment horizontal="center" vertical="center" wrapText="1"/>
    </xf>
    <xf numFmtId="0" fontId="40" fillId="0" borderId="41" xfId="0" applyFont="1" applyBorder="1" applyAlignment="1">
      <alignment horizontal="center" vertical="center" wrapText="1"/>
    </xf>
    <xf numFmtId="0" fontId="60" fillId="0" borderId="0" xfId="0" applyFont="1" applyAlignment="1">
      <alignment horizontal="center" vertical="center" wrapText="1"/>
    </xf>
    <xf numFmtId="0" fontId="40" fillId="0" borderId="19" xfId="364" applyFont="1" applyBorder="1" applyAlignment="1">
      <alignment horizontal="center" vertical="center" wrapText="1"/>
    </xf>
    <xf numFmtId="0" fontId="40" fillId="0" borderId="21" xfId="364" applyFont="1" applyBorder="1" applyAlignment="1">
      <alignment horizontal="center" vertical="center" wrapText="1"/>
    </xf>
    <xf numFmtId="0" fontId="40" fillId="0" borderId="20" xfId="364" applyFont="1" applyBorder="1" applyAlignment="1">
      <alignment horizontal="center" vertical="center" wrapText="1"/>
    </xf>
    <xf numFmtId="0" fontId="40" fillId="0" borderId="13" xfId="364" applyFont="1" applyBorder="1" applyAlignment="1">
      <alignment horizontal="center" vertical="center" wrapText="1"/>
    </xf>
    <xf numFmtId="0" fontId="40" fillId="0" borderId="13" xfId="364" applyFont="1" applyFill="1" applyBorder="1" applyAlignment="1">
      <alignment horizontal="center" vertical="center" wrapText="1"/>
    </xf>
    <xf numFmtId="0" fontId="42" fillId="0" borderId="0" xfId="0" applyFont="1" applyAlignment="1">
      <alignment horizontal="center" wrapText="1"/>
    </xf>
    <xf numFmtId="0" fontId="40" fillId="0" borderId="18" xfId="364" applyFont="1" applyBorder="1" applyAlignment="1">
      <alignment horizontal="center" vertical="center" wrapText="1"/>
    </xf>
    <xf numFmtId="0" fontId="40" fillId="0" borderId="43" xfId="364" applyFont="1" applyBorder="1" applyAlignment="1">
      <alignment horizontal="center" vertical="center" wrapText="1"/>
    </xf>
    <xf numFmtId="0" fontId="40" fillId="0" borderId="29" xfId="364" applyFont="1" applyBorder="1" applyAlignment="1">
      <alignment horizontal="center" vertical="center" wrapText="1"/>
    </xf>
    <xf numFmtId="0" fontId="40" fillId="0" borderId="44" xfId="364" applyFont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40" fillId="0" borderId="20" xfId="0" applyFont="1" applyFill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center" vertical="center" wrapText="1"/>
    </xf>
    <xf numFmtId="0" fontId="40" fillId="0" borderId="45" xfId="0" applyFont="1" applyFill="1" applyBorder="1" applyAlignment="1">
      <alignment horizontal="center" vertical="center" wrapText="1"/>
    </xf>
    <xf numFmtId="0" fontId="40" fillId="0" borderId="18" xfId="364" applyFont="1" applyFill="1" applyBorder="1" applyAlignment="1">
      <alignment horizontal="center" vertical="center" wrapText="1"/>
    </xf>
    <xf numFmtId="0" fontId="40" fillId="0" borderId="21" xfId="364" applyFont="1" applyFill="1" applyBorder="1" applyAlignment="1">
      <alignment horizontal="center" vertical="center" wrapText="1"/>
    </xf>
    <xf numFmtId="0" fontId="40" fillId="0" borderId="14" xfId="364" applyFont="1" applyFill="1" applyBorder="1" applyAlignment="1">
      <alignment horizontal="center" vertical="center" wrapText="1"/>
    </xf>
    <xf numFmtId="0" fontId="40" fillId="0" borderId="27" xfId="364" applyFont="1" applyFill="1" applyBorder="1" applyAlignment="1">
      <alignment horizontal="center" vertical="center" wrapText="1"/>
    </xf>
    <xf numFmtId="0" fontId="40" fillId="0" borderId="30" xfId="364" applyFont="1" applyFill="1" applyBorder="1" applyAlignment="1">
      <alignment horizontal="center" vertical="center" wrapText="1"/>
    </xf>
    <xf numFmtId="0" fontId="40" fillId="0" borderId="42" xfId="364" applyFont="1" applyFill="1" applyBorder="1" applyAlignment="1">
      <alignment horizontal="center" vertical="center" wrapText="1"/>
    </xf>
  </cellXfs>
  <cellStyles count="402">
    <cellStyle name="?’ЋѓЋ‚›‰" xfId="1"/>
    <cellStyle name="?’ЋѓЋ‚›‰ 2" xfId="2"/>
    <cellStyle name="?’ЋѓЋ‚›‰ 3" xfId="3"/>
    <cellStyle name="?’ЋѓЋ‚›‰_29.01" xfId="4"/>
    <cellStyle name="_Derg0103_pooblasti2" xfId="5"/>
    <cellStyle name="_Derg0103_poray" xfId="6"/>
    <cellStyle name="_Veresen_derg" xfId="7"/>
    <cellStyle name="_Veresen_derg_Derg0103_pooblasti" xfId="8"/>
    <cellStyle name="_Вик01102002 держ" xfId="9"/>
    <cellStyle name="_Вик01102002 держ_Derg0103_pooblasti" xfId="10"/>
    <cellStyle name="_Книга1" xfId="11"/>
    <cellStyle name="_Книга1_Derg0103_pooblasti" xfId="12"/>
    <cellStyle name="_ПНП" xfId="13"/>
    <cellStyle name="_ПНП_Derg0103_pooblasti" xfId="14"/>
    <cellStyle name="_Прогноз ДМ по районах" xfId="15"/>
    <cellStyle name="_Прогноз ДМ по районах_Derg0103_pooblasti" xfId="16"/>
    <cellStyle name="”?ЌЂЌ‘Ћ‚›‰" xfId="17"/>
    <cellStyle name="”?ЌЂЌ‘Ћ‚›‰ 2" xfId="18"/>
    <cellStyle name="”?ЌЂЌ‘Ћ‚›‰ 3" xfId="19"/>
    <cellStyle name="”?ЌЂЌ‘Ћ‚›‰_29.01" xfId="20"/>
    <cellStyle name="”?Љ‘?ђЋ‚ЂЌЌ›‰" xfId="21"/>
    <cellStyle name="”?Љ‘?ђЋ‚ЂЌЌ›‰ 2" xfId="22"/>
    <cellStyle name="”?Љ‘?ђЋ‚ЂЌЌ›‰ 3" xfId="23"/>
    <cellStyle name="”?Љ‘?ђЋ‚ЂЌЌ›‰_29.01" xfId="24"/>
    <cellStyle name="”€ЌЂЌ‘Ћ‚›‰" xfId="25"/>
    <cellStyle name="”€ЌЂЌ‘Ћ‚›‰ 2" xfId="26"/>
    <cellStyle name="”€ЌЂЌ‘Ћ‚›‰ 3" xfId="27"/>
    <cellStyle name="”€ЌЂЌ‘Ћ‚›‰_29.01" xfId="28"/>
    <cellStyle name="”€Љ‘€ђЋ‚ЂЌЌ›‰" xfId="29"/>
    <cellStyle name="”€Љ‘€ђЋ‚ЂЌЌ›‰ 2" xfId="30"/>
    <cellStyle name="”€Љ‘€ђЋ‚ЂЌЌ›‰ 3" xfId="31"/>
    <cellStyle name="”€Љ‘€ђЋ‚ЂЌЌ›‰_29.01" xfId="32"/>
    <cellStyle name="”ЌЂЌ‘Ћ‚›‰" xfId="33"/>
    <cellStyle name="”ЌЂЌ‘Ћ‚›‰ 2" xfId="34"/>
    <cellStyle name="”Љ‘ђЋ‚ЂЌЌ›‰" xfId="35"/>
    <cellStyle name="”Љ‘ђЋ‚ЂЌЌ›‰ 2" xfId="36"/>
    <cellStyle name="„…Ќ…†Ќ›‰" xfId="37"/>
    <cellStyle name="„…Ќ…†Ќ›‰ 2" xfId="38"/>
    <cellStyle name="€’ЋѓЋ‚›‰" xfId="39"/>
    <cellStyle name="€’ЋѓЋ‚›‰ 2" xfId="40"/>
    <cellStyle name="€’ЋѓЋ‚›‰ 3" xfId="41"/>
    <cellStyle name="€’ЋѓЋ‚›‰_29.01" xfId="42"/>
    <cellStyle name="‡ЂѓЋ‹Ћ‚ЋЉ1" xfId="43"/>
    <cellStyle name="‡ЂѓЋ‹Ћ‚ЋЉ1 2" xfId="44"/>
    <cellStyle name="‡ЂѓЋ‹Ћ‚ЋЉ2" xfId="45"/>
    <cellStyle name="‡ЂѓЋ‹Ћ‚ЋЉ2 2" xfId="46"/>
    <cellStyle name="’ЋѓЋ‚›‰" xfId="47"/>
    <cellStyle name="’ЋѓЋ‚›‰ 2" xfId="48"/>
    <cellStyle name="" xfId="49"/>
    <cellStyle name="" xfId="50"/>
    <cellStyle name=" 2" xfId="51"/>
    <cellStyle name=" 2" xfId="52"/>
    <cellStyle name=" 3" xfId="53"/>
    <cellStyle name=" 3" xfId="54"/>
    <cellStyle name="" xfId="55"/>
    <cellStyle name="" xfId="56"/>
    <cellStyle name=" 2" xfId="57"/>
    <cellStyle name=" 2" xfId="58"/>
    <cellStyle name=" 3" xfId="59"/>
    <cellStyle name=" 3" xfId="60"/>
    <cellStyle name="" xfId="61"/>
    <cellStyle name=" 2" xfId="62"/>
    <cellStyle name="1" xfId="63"/>
    <cellStyle name="1 2" xfId="64"/>
    <cellStyle name="2" xfId="65"/>
    <cellStyle name="2 2" xfId="66"/>
    <cellStyle name="20% - Акцент1" xfId="67"/>
    <cellStyle name="20% - Акцент1 2" xfId="68"/>
    <cellStyle name="20% - Акцент1 3" xfId="69"/>
    <cellStyle name="20% - Акцент1 4" xfId="70"/>
    <cellStyle name="20% - Акцент2" xfId="71"/>
    <cellStyle name="20% - Акцент2 2" xfId="72"/>
    <cellStyle name="20% - Акцент2 3" xfId="73"/>
    <cellStyle name="20% - Акцент2 4" xfId="74"/>
    <cellStyle name="20% - Акцент3" xfId="75"/>
    <cellStyle name="20% - Акцент3 2" xfId="76"/>
    <cellStyle name="20% - Акцент3 3" xfId="77"/>
    <cellStyle name="20% - Акцент3 4" xfId="78"/>
    <cellStyle name="20% - Акцент4" xfId="79"/>
    <cellStyle name="20% - Акцент4 2" xfId="80"/>
    <cellStyle name="20% - Акцент4 3" xfId="81"/>
    <cellStyle name="20% - Акцент4 4" xfId="82"/>
    <cellStyle name="20% - Акцент5" xfId="83"/>
    <cellStyle name="20% - Акцент5 2" xfId="84"/>
    <cellStyle name="20% - Акцент6" xfId="85"/>
    <cellStyle name="20% - Акцент6 2" xfId="86"/>
    <cellStyle name="20% – Акцентування1" xfId="87" customBuiltin="1"/>
    <cellStyle name="20% – Акцентування1 2" xfId="88"/>
    <cellStyle name="20% – Акцентування1 3" xfId="89"/>
    <cellStyle name="20% – Акцентування2" xfId="90" customBuiltin="1"/>
    <cellStyle name="20% – Акцентування2 2" xfId="91"/>
    <cellStyle name="20% – Акцентування2 3" xfId="92"/>
    <cellStyle name="20% – Акцентування3" xfId="93" customBuiltin="1"/>
    <cellStyle name="20% – Акцентування3 2" xfId="94"/>
    <cellStyle name="20% – Акцентування3 3" xfId="95"/>
    <cellStyle name="20% – Акцентування4" xfId="96" customBuiltin="1"/>
    <cellStyle name="20% – Акцентування4 2" xfId="97"/>
    <cellStyle name="20% – Акцентування4 3" xfId="98"/>
    <cellStyle name="20% – Акцентування5" xfId="99" customBuiltin="1"/>
    <cellStyle name="20% – Акцентування5 2" xfId="100"/>
    <cellStyle name="20% – Акцентування5 3" xfId="101"/>
    <cellStyle name="20% – Акцентування6" xfId="102" customBuiltin="1"/>
    <cellStyle name="20% – Акцентування6 2" xfId="103"/>
    <cellStyle name="20% – Акцентування6 3" xfId="104"/>
    <cellStyle name="40% - Акцент1" xfId="105"/>
    <cellStyle name="40% - Акцент1 2" xfId="106"/>
    <cellStyle name="40% - Акцент2" xfId="107"/>
    <cellStyle name="40% - Акцент2 2" xfId="108"/>
    <cellStyle name="40% - Акцент3" xfId="109"/>
    <cellStyle name="40% - Акцент3 2" xfId="110"/>
    <cellStyle name="40% - Акцент3 3" xfId="111"/>
    <cellStyle name="40% - Акцент3 4" xfId="112"/>
    <cellStyle name="40% - Акцент4" xfId="113"/>
    <cellStyle name="40% - Акцент4 2" xfId="114"/>
    <cellStyle name="40% - Акцент5" xfId="115"/>
    <cellStyle name="40% - Акцент5 2" xfId="116"/>
    <cellStyle name="40% - Акцент6" xfId="117"/>
    <cellStyle name="40% - Акцент6 2" xfId="118"/>
    <cellStyle name="40% – Акцентування1" xfId="119" customBuiltin="1"/>
    <cellStyle name="40% – Акцентування1 2" xfId="120"/>
    <cellStyle name="40% – Акцентування1 3" xfId="121"/>
    <cellStyle name="40% – Акцентування2" xfId="122" customBuiltin="1"/>
    <cellStyle name="40% – Акцентування2 2" xfId="123"/>
    <cellStyle name="40% – Акцентування2 3" xfId="124"/>
    <cellStyle name="40% – Акцентування3" xfId="125" customBuiltin="1"/>
    <cellStyle name="40% – Акцентування3 2" xfId="126"/>
    <cellStyle name="40% – Акцентування3 3" xfId="127"/>
    <cellStyle name="40% – Акцентування4" xfId="128" customBuiltin="1"/>
    <cellStyle name="40% – Акцентування4 2" xfId="129"/>
    <cellStyle name="40% – Акцентування4 3" xfId="130"/>
    <cellStyle name="40% – Акцентування5" xfId="131" customBuiltin="1"/>
    <cellStyle name="40% – Акцентування5 2" xfId="132"/>
    <cellStyle name="40% – Акцентування6" xfId="133" customBuiltin="1"/>
    <cellStyle name="40% – Акцентування6 2" xfId="134"/>
    <cellStyle name="40% – Акцентування6 3" xfId="135"/>
    <cellStyle name="60% - Акцент1" xfId="136"/>
    <cellStyle name="60% - Акцент1 2" xfId="137"/>
    <cellStyle name="60% - Акцент2" xfId="138"/>
    <cellStyle name="60% - Акцент2 2" xfId="139"/>
    <cellStyle name="60% - Акцент3" xfId="140"/>
    <cellStyle name="60% - Акцент3 2" xfId="141"/>
    <cellStyle name="60% - Акцент3 3" xfId="142"/>
    <cellStyle name="60% - Акцент3 4" xfId="143"/>
    <cellStyle name="60% - Акцент4" xfId="144"/>
    <cellStyle name="60% - Акцент4 2" xfId="145"/>
    <cellStyle name="60% - Акцент4 3" xfId="146"/>
    <cellStyle name="60% - Акцент4 4" xfId="147"/>
    <cellStyle name="60% - Акцент5" xfId="148"/>
    <cellStyle name="60% - Акцент5 2" xfId="149"/>
    <cellStyle name="60% - Акцент6" xfId="150"/>
    <cellStyle name="60% - Акцент6 2" xfId="151"/>
    <cellStyle name="60% - Акцент6 3" xfId="152"/>
    <cellStyle name="60% - Акцент6 4" xfId="153"/>
    <cellStyle name="60% – Акцентування1" xfId="154" customBuiltin="1"/>
    <cellStyle name="60% – Акцентування1 2" xfId="155"/>
    <cellStyle name="60% – Акцентування1 3" xfId="156"/>
    <cellStyle name="60% – Акцентування2" xfId="157" customBuiltin="1"/>
    <cellStyle name="60% – Акцентування2 2" xfId="158"/>
    <cellStyle name="60% – Акцентування2 3" xfId="159"/>
    <cellStyle name="60% – Акцентування3" xfId="160" customBuiltin="1"/>
    <cellStyle name="60% – Акцентування3 2" xfId="161"/>
    <cellStyle name="60% – Акцентування3 3" xfId="162"/>
    <cellStyle name="60% – Акцентування4" xfId="163" customBuiltin="1"/>
    <cellStyle name="60% – Акцентування4 2" xfId="164"/>
    <cellStyle name="60% – Акцентування4 3" xfId="165"/>
    <cellStyle name="60% – Акцентування5" xfId="166" customBuiltin="1"/>
    <cellStyle name="60% – Акцентування5 2" xfId="167"/>
    <cellStyle name="60% – Акцентування6" xfId="168" customBuiltin="1"/>
    <cellStyle name="60% – Акцентування6 2" xfId="169"/>
    <cellStyle name="60% – Акцентування6 3" xfId="170"/>
    <cellStyle name="Aaia?iue [0]_laroux" xfId="171"/>
    <cellStyle name="Aaia?iue_laroux" xfId="172"/>
    <cellStyle name="C?O" xfId="173"/>
    <cellStyle name="Cena$" xfId="174"/>
    <cellStyle name="CenaZ?" xfId="175"/>
    <cellStyle name="Ceny$" xfId="176"/>
    <cellStyle name="CenyZ?" xfId="177"/>
    <cellStyle name="Comma [0]_1996-1997-план 10 місяців" xfId="178"/>
    <cellStyle name="Comma_1996-1997-план 10 місяців" xfId="179"/>
    <cellStyle name="Currency [0]_1996-1997-план 10 місяців" xfId="180"/>
    <cellStyle name="Currency_1996-1997-план 10 місяців" xfId="181"/>
    <cellStyle name="Data" xfId="182"/>
    <cellStyle name="Dziesietny [0]_Arkusz1" xfId="183"/>
    <cellStyle name="Dziesietny_Arkusz1" xfId="184"/>
    <cellStyle name="Followed Hyperlink" xfId="185"/>
    <cellStyle name="Headline I" xfId="186"/>
    <cellStyle name="Headline I 2" xfId="187"/>
    <cellStyle name="Headline II" xfId="188"/>
    <cellStyle name="Headline II 2" xfId="189"/>
    <cellStyle name="Headline III" xfId="190"/>
    <cellStyle name="Headline III 2" xfId="191"/>
    <cellStyle name="Hyperlink" xfId="192"/>
    <cellStyle name="Iau?iue_laroux" xfId="193"/>
    <cellStyle name="Marza" xfId="194"/>
    <cellStyle name="Marza%" xfId="195"/>
    <cellStyle name="Marza_Derg0103_pooblasti2" xfId="196"/>
    <cellStyle name="Nazwa" xfId="197"/>
    <cellStyle name="Normal_1996-1997-план 10 місяців" xfId="198"/>
    <cellStyle name="normalni_laroux" xfId="199"/>
    <cellStyle name="Normalny_A-FOUR TECH" xfId="200"/>
    <cellStyle name="Oeiainiaue [0]_laroux" xfId="201"/>
    <cellStyle name="Oeiainiaue_laroux" xfId="202"/>
    <cellStyle name="TrOds" xfId="203"/>
    <cellStyle name="Tytul" xfId="204"/>
    <cellStyle name="Walutowy [0]_Arkusz1" xfId="205"/>
    <cellStyle name="Walutowy_Arkusz1" xfId="206"/>
    <cellStyle name="Акцент1" xfId="207"/>
    <cellStyle name="Акцент1 2" xfId="208"/>
    <cellStyle name="Акцент2" xfId="209"/>
    <cellStyle name="Акцент2 2" xfId="210"/>
    <cellStyle name="Акцент3" xfId="211"/>
    <cellStyle name="Акцент3 2" xfId="212"/>
    <cellStyle name="Акцент4" xfId="213"/>
    <cellStyle name="Акцент4 2" xfId="214"/>
    <cellStyle name="Акцент5" xfId="215"/>
    <cellStyle name="Акцент5 2" xfId="216"/>
    <cellStyle name="Акцент6" xfId="217"/>
    <cellStyle name="Акцент6 2" xfId="218"/>
    <cellStyle name="Акцентування1" xfId="219" customBuiltin="1"/>
    <cellStyle name="Акцентування1 2" xfId="220"/>
    <cellStyle name="Акцентування2" xfId="221" customBuiltin="1"/>
    <cellStyle name="Акцентування2 2" xfId="222"/>
    <cellStyle name="Акцентування2 3" xfId="223"/>
    <cellStyle name="Акцентування3" xfId="224" customBuiltin="1"/>
    <cellStyle name="Акцентування3 2" xfId="225"/>
    <cellStyle name="Акцентування3 3" xfId="226"/>
    <cellStyle name="Акцентування4" xfId="227" customBuiltin="1"/>
    <cellStyle name="Акцентування4 2" xfId="228"/>
    <cellStyle name="Акцентування4 3" xfId="229"/>
    <cellStyle name="Акцентування5" xfId="230" customBuiltin="1"/>
    <cellStyle name="Акцентування5 2" xfId="231"/>
    <cellStyle name="Акцентування5 3" xfId="232"/>
    <cellStyle name="Акцентування6" xfId="233" customBuiltin="1"/>
    <cellStyle name="Акцентування6 2" xfId="234"/>
    <cellStyle name="Акцентування6 3" xfId="235"/>
    <cellStyle name="Ввід 2" xfId="236"/>
    <cellStyle name="Ввід 3" xfId="237"/>
    <cellStyle name="Ввод  2" xfId="238"/>
    <cellStyle name="Вывод" xfId="239"/>
    <cellStyle name="Вывод 2" xfId="240"/>
    <cellStyle name="Вычисление" xfId="241"/>
    <cellStyle name="Вычисление 2" xfId="242"/>
    <cellStyle name="Гарний" xfId="243"/>
    <cellStyle name="Добре 2" xfId="244"/>
    <cellStyle name="Заголовок 1" xfId="245" builtinId="16" customBuiltin="1"/>
    <cellStyle name="Заголовок 1 2" xfId="246"/>
    <cellStyle name="Заголовок 1 3" xfId="247"/>
    <cellStyle name="Заголовок 2" xfId="248" builtinId="17" customBuiltin="1"/>
    <cellStyle name="Заголовок 2 2" xfId="249"/>
    <cellStyle name="Заголовок 2 3" xfId="250"/>
    <cellStyle name="Заголовок 3" xfId="251" builtinId="18" customBuiltin="1"/>
    <cellStyle name="Заголовок 3 2" xfId="252"/>
    <cellStyle name="Заголовок 3 3" xfId="253"/>
    <cellStyle name="Заголовок 4" xfId="254" builtinId="19" customBuiltin="1"/>
    <cellStyle name="Заголовок 4 2" xfId="255"/>
    <cellStyle name="Заголовок 4 3" xfId="256"/>
    <cellStyle name="Звичайний 10" xfId="257"/>
    <cellStyle name="Звичайний 10 2" xfId="258"/>
    <cellStyle name="Звичайний 10_29.01" xfId="259"/>
    <cellStyle name="Звичайний 11" xfId="260"/>
    <cellStyle name="Звичайний 11 2" xfId="261"/>
    <cellStyle name="Звичайний 11_29.01" xfId="262"/>
    <cellStyle name="Звичайний 12" xfId="263"/>
    <cellStyle name="Звичайний 12_29.01" xfId="264"/>
    <cellStyle name="Звичайний 2" xfId="265"/>
    <cellStyle name="Звичайний 2 2" xfId="266"/>
    <cellStyle name="Звичайний 2 3" xfId="267"/>
    <cellStyle name="Звичайний 2_29.01" xfId="268"/>
    <cellStyle name="Звичайний 3" xfId="269"/>
    <cellStyle name="Звичайний 3 2" xfId="270"/>
    <cellStyle name="Звичайний 3 3" xfId="271"/>
    <cellStyle name="Звичайний 3_29.01" xfId="272"/>
    <cellStyle name="Звичайний 4" xfId="273"/>
    <cellStyle name="Звичайний 4 2" xfId="274"/>
    <cellStyle name="Звичайний 4 3" xfId="275"/>
    <cellStyle name="Звичайний 4_29.01" xfId="276"/>
    <cellStyle name="Звичайний 5" xfId="277"/>
    <cellStyle name="Звичайний 5 2" xfId="278"/>
    <cellStyle name="Звичайний 5_29.01" xfId="279"/>
    <cellStyle name="Звичайний 6" xfId="280"/>
    <cellStyle name="Звичайний 6 2" xfId="281"/>
    <cellStyle name="Звичайний 6_29.01" xfId="282"/>
    <cellStyle name="Звичайний 7" xfId="283"/>
    <cellStyle name="Звичайний 7 2" xfId="284"/>
    <cellStyle name="Звичайний 7_29.01" xfId="285"/>
    <cellStyle name="Звичайний 8" xfId="286"/>
    <cellStyle name="Звичайний 8 2" xfId="287"/>
    <cellStyle name="Звичайний 8_29.01" xfId="288"/>
    <cellStyle name="Звичайний 9" xfId="289"/>
    <cellStyle name="Звичайний 9 2" xfId="290"/>
    <cellStyle name="Звичайний 9_29.01" xfId="291"/>
    <cellStyle name="Зв'язана клітинка 2" xfId="292"/>
    <cellStyle name="Итог" xfId="293"/>
    <cellStyle name="Итог 2" xfId="294"/>
    <cellStyle name="Контрольна клітинка 2" xfId="295"/>
    <cellStyle name="Контрольна клітинка 3" xfId="296"/>
    <cellStyle name="Контрольная ячейка 2" xfId="297"/>
    <cellStyle name="Назва 2" xfId="298"/>
    <cellStyle name="Назва 3" xfId="299"/>
    <cellStyle name="Название 2" xfId="300"/>
    <cellStyle name="Нейтральний" xfId="301"/>
    <cellStyle name="Нейтральный" xfId="302"/>
    <cellStyle name="Нейтральный 2" xfId="303"/>
    <cellStyle name="Обчислення" xfId="304" customBuiltin="1"/>
    <cellStyle name="Обчислення 2" xfId="305"/>
    <cellStyle name="Обчислення 3" xfId="306"/>
    <cellStyle name="Обычный" xfId="0" builtinId="0"/>
    <cellStyle name="Обычный 10" xfId="307"/>
    <cellStyle name="Обычный 10 2" xfId="308"/>
    <cellStyle name="Обычный 10_29.01" xfId="309"/>
    <cellStyle name="Обычный 11" xfId="310"/>
    <cellStyle name="Обычный 11 2" xfId="311"/>
    <cellStyle name="Обычный 11_29.01" xfId="312"/>
    <cellStyle name="Обычный 12" xfId="313"/>
    <cellStyle name="Обычный 12 2" xfId="314"/>
    <cellStyle name="Обычный 12_29.01" xfId="315"/>
    <cellStyle name="Обычный 13" xfId="316"/>
    <cellStyle name="Обычный 13 2" xfId="317"/>
    <cellStyle name="Обычный 13_29.01" xfId="318"/>
    <cellStyle name="Обычный 14" xfId="319"/>
    <cellStyle name="Обычный 14 2" xfId="320"/>
    <cellStyle name="Обычный 14_29.01" xfId="321"/>
    <cellStyle name="Обычный 15" xfId="322"/>
    <cellStyle name="Обычный 15 2" xfId="323"/>
    <cellStyle name="Обычный 15_29.01" xfId="324"/>
    <cellStyle name="Обычный 16" xfId="325"/>
    <cellStyle name="Обычный 16 2" xfId="326"/>
    <cellStyle name="Обычный 16_29.01" xfId="327"/>
    <cellStyle name="Обычный 17" xfId="328"/>
    <cellStyle name="Обычный 17 2" xfId="329"/>
    <cellStyle name="Обычный 17_29.01" xfId="330"/>
    <cellStyle name="Обычный 18" xfId="331"/>
    <cellStyle name="Обычный 18 2" xfId="332"/>
    <cellStyle name="Обычный 18_29.01" xfId="333"/>
    <cellStyle name="Обычный 19" xfId="334"/>
    <cellStyle name="Обычный 19_29.01" xfId="335"/>
    <cellStyle name="Обычный 2" xfId="336"/>
    <cellStyle name="Обычный 2 2" xfId="337"/>
    <cellStyle name="Обычный 2_29.01" xfId="338"/>
    <cellStyle name="Обычный 20" xfId="339"/>
    <cellStyle name="Обычный 3" xfId="340"/>
    <cellStyle name="Обычный 3 2" xfId="341"/>
    <cellStyle name="Обычный 3_29.01" xfId="342"/>
    <cellStyle name="Обычный 4" xfId="343"/>
    <cellStyle name="Обычный 4 2" xfId="344"/>
    <cellStyle name="Обычный 4_29.01" xfId="345"/>
    <cellStyle name="Обычный 5" xfId="346"/>
    <cellStyle name="Обычный 5 2" xfId="347"/>
    <cellStyle name="Обычный 5_29.01" xfId="348"/>
    <cellStyle name="Обычный 6" xfId="349"/>
    <cellStyle name="Обычный 6 2" xfId="350"/>
    <cellStyle name="Обычный 6_29.01" xfId="351"/>
    <cellStyle name="Обычный 7" xfId="352"/>
    <cellStyle name="Обычный 7 2" xfId="353"/>
    <cellStyle name="Обычный 7_29.01" xfId="354"/>
    <cellStyle name="Обычный 8" xfId="355"/>
    <cellStyle name="Обычный 8 2" xfId="356"/>
    <cellStyle name="Обычный 8_29.01" xfId="357"/>
    <cellStyle name="Обычный 9" xfId="358"/>
    <cellStyle name="Обычный 9 2" xfId="359"/>
    <cellStyle name="Обычный 9_29.01" xfId="360"/>
    <cellStyle name="Обычный_lviv 2" xfId="361"/>
    <cellStyle name="Обычный_Вл закр на 01032003(затвбюджети)" xfId="362"/>
    <cellStyle name="Обычный_осн табл 01.01.2019" xfId="363"/>
    <cellStyle name="Обычный_Таблиця" xfId="364"/>
    <cellStyle name="Підсумок" xfId="365" customBuiltin="1"/>
    <cellStyle name="Підсумок 2" xfId="366"/>
    <cellStyle name="Плохой" xfId="367"/>
    <cellStyle name="Плохой 2" xfId="368"/>
    <cellStyle name="Поганий" xfId="369" customBuiltin="1"/>
    <cellStyle name="Поганий 2" xfId="370"/>
    <cellStyle name="Пояснение" xfId="371"/>
    <cellStyle name="Пояснение 2" xfId="372"/>
    <cellStyle name="Примечание" xfId="373"/>
    <cellStyle name="Примечание 2" xfId="374"/>
    <cellStyle name="Примечание 3" xfId="375"/>
    <cellStyle name="Примечание 4" xfId="376"/>
    <cellStyle name="Примітка" xfId="377" customBuiltin="1"/>
    <cellStyle name="Примітка 2" xfId="378"/>
    <cellStyle name="Примітка 2 2" xfId="379"/>
    <cellStyle name="Примітка 3" xfId="380"/>
    <cellStyle name="Примітка 3 2" xfId="381"/>
    <cellStyle name="Примітка 4" xfId="382"/>
    <cellStyle name="Примітка 5" xfId="383"/>
    <cellStyle name="Примітка 6" xfId="384"/>
    <cellStyle name="Результат" xfId="385" customBuiltin="1"/>
    <cellStyle name="Результат 2" xfId="386"/>
    <cellStyle name="Результат 3" xfId="387"/>
    <cellStyle name="Связанная ячейка 2" xfId="388"/>
    <cellStyle name="Середній" xfId="389" customBuiltin="1"/>
    <cellStyle name="Середній 2" xfId="390"/>
    <cellStyle name="Стиль 1" xfId="391"/>
    <cellStyle name="Текст попередження 2" xfId="392"/>
    <cellStyle name="Текст пояснення" xfId="393" customBuiltin="1"/>
    <cellStyle name="Текст пояснення 2" xfId="394"/>
    <cellStyle name="Текст предупреждения 2" xfId="395"/>
    <cellStyle name="Тысячи [0]_Розподіл (2)" xfId="396"/>
    <cellStyle name="Тысячи_бюджет 1998 по клас." xfId="397"/>
    <cellStyle name="Фінансовий 2" xfId="398"/>
    <cellStyle name="Хороший 2" xfId="399"/>
    <cellStyle name="ЏђЋ–…Ќ’Ќ›‰" xfId="400"/>
    <cellStyle name="ЏђЋ–…Ќ’Ќ›‰ 2" xfId="40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9;&#1090;_&#1086;&#1073;&#1083;_&#1073;_19_06_&#1054;&#105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6;&#1054;&#1043;&#1053;&#1054;&#1047;&#1059;&#1042;&#1040;&#1053;&#1053;&#1071;/2006/MFU2006/&#1060;&#1072;&#1082;&#1090;/EVD_15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152\&#1040;&#1085;&#1072;&#1083;&#1080;&#1079;_&#1055;&#1083;&#1072;&#108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24\ZN_01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2006/minimiz/6m2006/Minimizator_9m_old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!\06_02_03\dotatsii\ishod\&#1059;&#1090;_&#1086;&#1073;&#1083;_&#1073;_19_06_&#1054;&#105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2021/01.01/&#1052;&#1086;&#1085;&#1110;&#1090;&#1086;&#1088;&#1080;&#1085;&#1075;/9ED89000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2020/01.11/&#1084;&#1086;&#1085;&#1110;&#1090;&#1086;&#1088;&#1080;&#1085;&#1075;/My%20dokum/1/&#1059;&#1090;_&#1086;&#1073;&#1083;_&#1073;_19_06_&#1054;&#105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2020/01.11/&#1084;&#1086;&#1085;&#1110;&#1090;&#1086;&#1088;&#1080;&#1085;&#1075;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2020/01.11/&#1084;&#1086;&#1085;&#1110;&#1090;&#1086;&#1088;&#1080;&#1085;&#1075;/27.0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01.03/&#1084;&#1086;&#1085;&#1110;&#1090;&#1086;&#1088;&#1080;&#1085;&#1075;/My%20dokum/1/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01.03/&#1084;&#1086;&#1085;&#1110;&#1090;&#1086;&#1088;&#1080;&#1085;&#1075;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m.Yavorska/01.03/&#1084;&#1086;&#1085;&#1110;&#1090;&#1086;&#1088;&#1080;&#1085;&#1075;/27.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my%20dokum\Excel\ANA\2003\DPA_derg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myr\My%20dokum\&#1052;&#1086;&#1080;%20&#1076;&#1086;&#1082;&#1091;&#1084;&#1077;&#1085;&#1090;&#1099;\&#1084;&#1086;&#1085;&#1110;&#1090;&#1086;&#1088;&#1080;&#1085;&#1075;\My%20dokum\1\&#1059;&#1090;_&#1086;&#1073;&#1083;_&#1073;_19_06_&#1054;&#105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~1/DOHOD-~1/LOCALS~1/Temp/$wc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6;&#1054;&#1043;&#1053;&#1054;&#1047;&#1059;&#1042;&#1040;&#1053;&#1053;&#1071;/BAZA_MFU_05/&#1060;&#1040;&#1050;&#1058;/EVD_15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85;&#1086;&#1084;&#1072;&#1088;&#1100;&#1086;&#1074;&#1072;/INDEX/EVD_15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Д8.3_"/>
      <sheetName val="Лист1"/>
      <sheetName val="Лист2"/>
      <sheetName val="Лист3"/>
      <sheetName val="#ССЫЛКА"/>
      <sheetName val="#REF!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учету"/>
      <sheetName val="MO"/>
      <sheetName val="MO (2)"/>
      <sheetName val="MO (3)"/>
      <sheetName val="лицензии всього держ."/>
      <sheetName val="лицензии ТЮТЮН держ"/>
      <sheetName val="лизензии всього_звед"/>
      <sheetName val="лицензии_ТЮТЮН_звед"/>
      <sheetName val="вода"/>
      <sheetName val="Держмито_держ"/>
      <sheetName val="Держмито_звед"/>
      <sheetName val="Земля"/>
      <sheetName val="Лист3"/>
      <sheetName val="Прибутковий"/>
      <sheetName val="Акцизний збір"/>
      <sheetName val="ПРИБУТОК_звед."/>
      <sheetName val="ПРИБУТОК_держ."/>
      <sheetName val="ПДВ _юрид"/>
      <sheetName val="ПДВ_физ"/>
      <sheetName val="ПДВ"/>
      <sheetName val="Кориг_Зведений"/>
      <sheetName val="кориг. Держ. наростаючим"/>
      <sheetName val="кориг. Держ. ЛИПЕНЬ"/>
      <sheetName val="Від управлінь_Зведений"/>
      <sheetName val="Від  управлінь_Державний"/>
      <sheetName val="Відх. звед. скор. від 181"/>
      <sheetName val="Відх. держ.  скориг. від 181"/>
      <sheetName val="Відх. 3 від 4"/>
      <sheetName val="Відх. дод.3 від 181"/>
      <sheetName val="Відх.дод.4 від 181"/>
      <sheetName val="Z1_D2"/>
      <sheetName val="Z1_(340)"/>
      <sheetName val="D2_(340)"/>
      <sheetName val="Z3_(23)"/>
      <sheetName val="D4_(23)"/>
      <sheetName val="Z3_(23)_bezNadolug"/>
      <sheetName val="D4_(23)_bezNadolug"/>
      <sheetName val="D5_(23)"/>
      <sheetName val="Лист1"/>
      <sheetName val="Лист2"/>
      <sheetName val="#ССЫЛКА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ояснення"/>
      <sheetName val="основная(1)"/>
      <sheetName val="доп_потенциал(2)"/>
      <sheetName val="мини_ДПИ_крупные(3)"/>
      <sheetName val="мини_ДПИ(4)"/>
      <sheetName val="большие_минимизаторы(5)"/>
      <sheetName val="мини_прибыль(6)"/>
      <sheetName val="мини_льготы(7)"/>
      <sheetName val="мини_0-0,1%(8)"/>
      <sheetName val="основная_1_"/>
      <sheetName val="Начни с меня"/>
    </sheetNames>
    <sheetDataSet>
      <sheetData sheetId="0"/>
      <sheetData sheetId="1" refreshError="1">
        <row r="4">
          <cell r="B4" t="str">
            <v>Код підприємства</v>
          </cell>
          <cell r="C4" t="str">
            <v>Назва підприємства</v>
          </cell>
          <cell r="D4" t="str">
            <v>Сума валового доходу за 9 місяців 2005р.</v>
          </cell>
          <cell r="E4" t="str">
            <v>Збір платежів до Державного бюджету станом на 01.10.2005р.</v>
          </cell>
          <cell r="F4" t="str">
            <v>Податкове навантаження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за видами надходжень"/>
      <sheetName val="мб зф по АТО"/>
      <sheetName val="дотац по АТО"/>
    </sheetNames>
    <sheetDataSet>
      <sheetData sheetId="0"/>
      <sheetData sheetId="1"/>
      <sheetData sheetId="2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27.05 (2)"/>
      <sheetName val="27.05.зф+дот (3)"/>
      <sheetName val="27.05"/>
      <sheetName val="Форма область (н)"/>
      <sheetName val="шахта"/>
      <sheetName val="сірка"/>
      <sheetName val="доро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27.05 (2)"/>
      <sheetName val="27.05.зф+дот (3)"/>
      <sheetName val="27.05"/>
      <sheetName val="Форма область (н)"/>
      <sheetName val="шахта"/>
      <sheetName val="сірка"/>
      <sheetName val="доро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kvdod"/>
      <sheetName val="надх. держ."/>
      <sheetName val="надх."/>
      <sheetName val="надх. держ"/>
      <sheetName val="надходження1"/>
      <sheetName val="Держ,бюджет"/>
      <sheetName val="травень"/>
      <sheetName val="планпод(mo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Дод_1"/>
      <sheetName val="Всього"/>
      <sheetName val="Приб"/>
      <sheetName val="ПДВ"/>
      <sheetName val="ПДВвідш"/>
      <sheetName val="Акциз ін"/>
      <sheetName val="Акциз нп"/>
      <sheetName val="Ліс"/>
      <sheetName val="Вода"/>
      <sheetName val="ГРРвсього"/>
      <sheetName val="ГРР заг"/>
      <sheetName val="ГРР сп"/>
      <sheetName val="Надра"/>
      <sheetName val="140609"/>
      <sheetName val="Ліцен"/>
      <sheetName val="Част"/>
      <sheetName val="Нафта"/>
      <sheetName val="Газ"/>
      <sheetName val="Конд"/>
      <sheetName val="Майно"/>
      <sheetName val="Реклама"/>
      <sheetName val="Забр"/>
      <sheetName val="Вино"/>
      <sheetName val="Цілов"/>
      <sheetName val="Інші заг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  <sheetName val="110100"/>
      <sheetName val="240603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02">
    <pageSetUpPr fitToPage="1"/>
  </sheetPr>
  <dimension ref="A1:P47"/>
  <sheetViews>
    <sheetView tabSelected="1" zoomScale="70" zoomScaleNormal="70" zoomScaleSheetLayoutView="100" workbookViewId="0">
      <pane ySplit="4" topLeftCell="A5" activePane="bottomLeft" state="frozen"/>
      <selection pane="bottomLeft" activeCell="D14" sqref="D14"/>
    </sheetView>
  </sheetViews>
  <sheetFormatPr defaultColWidth="9.109375" defaultRowHeight="13.2"/>
  <cols>
    <col min="1" max="1" width="6.6640625" style="68" customWidth="1"/>
    <col min="2" max="2" width="48.5546875" style="68" customWidth="1"/>
    <col min="3" max="3" width="20.44140625" style="68" customWidth="1"/>
    <col min="4" max="5" width="20.5546875" style="124" customWidth="1"/>
    <col min="6" max="6" width="19.109375" style="123" customWidth="1"/>
    <col min="7" max="7" width="21" style="123" customWidth="1"/>
    <col min="8" max="8" width="19.33203125" style="68" customWidth="1"/>
    <col min="9" max="9" width="13.6640625" style="68" customWidth="1"/>
    <col min="10" max="10" width="21.5546875" style="68" bestFit="1" customWidth="1"/>
    <col min="11" max="11" width="16.5546875" style="68" customWidth="1"/>
    <col min="12" max="12" width="11.88671875" style="68" customWidth="1"/>
    <col min="13" max="13" width="17.88671875" style="68" customWidth="1"/>
    <col min="14" max="14" width="9.109375" style="68"/>
    <col min="15" max="15" width="19.33203125" style="68" customWidth="1"/>
    <col min="16" max="16384" width="9.109375" style="68"/>
  </cols>
  <sheetData>
    <row r="1" spans="1:16" ht="18.75" customHeight="1">
      <c r="A1" s="267" t="s">
        <v>146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</row>
    <row r="2" spans="1:16" ht="30" customHeight="1">
      <c r="A2" s="69"/>
      <c r="B2" s="69"/>
      <c r="C2" s="69"/>
      <c r="D2" s="70"/>
      <c r="E2" s="70"/>
      <c r="F2" s="70"/>
      <c r="G2" s="70"/>
      <c r="H2" s="71"/>
      <c r="I2" s="72"/>
      <c r="L2" s="72"/>
      <c r="M2" s="73" t="s">
        <v>3</v>
      </c>
    </row>
    <row r="3" spans="1:16" ht="49.5" customHeight="1">
      <c r="A3" s="268" t="s">
        <v>90</v>
      </c>
      <c r="B3" s="269"/>
      <c r="C3" s="274" t="s">
        <v>119</v>
      </c>
      <c r="D3" s="272" t="s">
        <v>124</v>
      </c>
      <c r="E3" s="276" t="s">
        <v>123</v>
      </c>
      <c r="F3" s="274" t="s">
        <v>120</v>
      </c>
      <c r="G3" s="274" t="s">
        <v>143</v>
      </c>
      <c r="H3" s="272" t="s">
        <v>140</v>
      </c>
      <c r="I3" s="259" t="s">
        <v>121</v>
      </c>
      <c r="J3" s="260"/>
      <c r="K3" s="276" t="s">
        <v>122</v>
      </c>
      <c r="L3" s="259" t="s">
        <v>144</v>
      </c>
      <c r="M3" s="260"/>
    </row>
    <row r="4" spans="1:16" s="75" customFormat="1" ht="39" customHeight="1">
      <c r="A4" s="270"/>
      <c r="B4" s="271"/>
      <c r="C4" s="275"/>
      <c r="D4" s="273"/>
      <c r="E4" s="277"/>
      <c r="F4" s="275"/>
      <c r="G4" s="275"/>
      <c r="H4" s="273"/>
      <c r="I4" s="74" t="s">
        <v>91</v>
      </c>
      <c r="J4" s="74" t="s">
        <v>92</v>
      </c>
      <c r="K4" s="277"/>
      <c r="L4" s="74" t="s">
        <v>91</v>
      </c>
      <c r="M4" s="74" t="s">
        <v>92</v>
      </c>
    </row>
    <row r="5" spans="1:16" s="81" customFormat="1" ht="30" customHeight="1">
      <c r="A5" s="261" t="s">
        <v>93</v>
      </c>
      <c r="B5" s="262"/>
      <c r="C5" s="76">
        <f>C6+C22</f>
        <v>75925847.869100004</v>
      </c>
      <c r="D5" s="77">
        <f>D6+D22</f>
        <v>28911866.836449999</v>
      </c>
      <c r="E5" s="78">
        <f t="shared" ref="E5:E29" si="0">D5/C5*100</f>
        <v>38.079083273848347</v>
      </c>
      <c r="F5" s="79"/>
      <c r="G5" s="79"/>
      <c r="H5" s="77">
        <f>H6+H22</f>
        <v>34483915.646180004</v>
      </c>
      <c r="I5" s="78">
        <f t="shared" ref="I5:I29" si="1">H5/D5*100</f>
        <v>119.27253207567064</v>
      </c>
      <c r="J5" s="80">
        <f t="shared" ref="J5:J29" si="2">H5-D5</f>
        <v>5572048.8097300045</v>
      </c>
      <c r="K5" s="78"/>
      <c r="L5" s="78"/>
      <c r="M5" s="80"/>
    </row>
    <row r="6" spans="1:16" s="81" customFormat="1" ht="30" customHeight="1">
      <c r="A6" s="263" t="s">
        <v>94</v>
      </c>
      <c r="B6" s="264"/>
      <c r="C6" s="82">
        <f>C7+C16</f>
        <v>22511406.13803</v>
      </c>
      <c r="D6" s="83">
        <f>D7+D16</f>
        <v>8348500.82809</v>
      </c>
      <c r="E6" s="243">
        <f t="shared" si="0"/>
        <v>37.085647946204162</v>
      </c>
      <c r="F6" s="84">
        <f>F7+F16</f>
        <v>24978953.035999998</v>
      </c>
      <c r="G6" s="85"/>
      <c r="H6" s="83">
        <f>H7+H16</f>
        <v>10514653.80105</v>
      </c>
      <c r="I6" s="86">
        <f t="shared" si="1"/>
        <v>125.94661026649956</v>
      </c>
      <c r="J6" s="87">
        <f t="shared" si="2"/>
        <v>2166152.9729599999</v>
      </c>
      <c r="K6" s="86">
        <f t="shared" ref="K6:K21" si="3">H6/F6*100</f>
        <v>42.094053285164279</v>
      </c>
      <c r="L6" s="88">
        <f>H6/F6*100</f>
        <v>42.094053285164279</v>
      </c>
      <c r="M6" s="89"/>
    </row>
    <row r="7" spans="1:16" s="75" customFormat="1" ht="27" customHeight="1">
      <c r="A7" s="265" t="s">
        <v>95</v>
      </c>
      <c r="B7" s="266"/>
      <c r="C7" s="90">
        <v>20873291.714559998</v>
      </c>
      <c r="D7" s="91">
        <v>7875734.4355499996</v>
      </c>
      <c r="E7" s="244">
        <f t="shared" si="0"/>
        <v>37.731156845071752</v>
      </c>
      <c r="F7" s="92">
        <f>'мб зф по АТО'!C86</f>
        <v>23125724.59</v>
      </c>
      <c r="G7" s="92">
        <f>'мб зф по АТО'!D86</f>
        <v>9220262.9180500004</v>
      </c>
      <c r="H7" s="91">
        <v>10131189.763909999</v>
      </c>
      <c r="I7" s="93">
        <f t="shared" si="1"/>
        <v>128.63803175205072</v>
      </c>
      <c r="J7" s="94">
        <f t="shared" si="2"/>
        <v>2255455.3283599997</v>
      </c>
      <c r="K7" s="93">
        <f t="shared" si="3"/>
        <v>43.809177630226195</v>
      </c>
      <c r="L7" s="95">
        <f t="shared" ref="L7:L15" si="4">H7/G7*100</f>
        <v>109.87961898653376</v>
      </c>
      <c r="M7" s="96">
        <f t="shared" ref="M7:M15" si="5">H7-G7</f>
        <v>910926.84585999884</v>
      </c>
      <c r="O7"/>
    </row>
    <row r="8" spans="1:16" s="75" customFormat="1" ht="24" customHeight="1">
      <c r="A8" s="97" t="s">
        <v>96</v>
      </c>
      <c r="B8" s="98" t="s">
        <v>97</v>
      </c>
      <c r="C8" s="99">
        <v>13246562.737640001</v>
      </c>
      <c r="D8" s="100">
        <v>4836653.3254000004</v>
      </c>
      <c r="E8" s="245">
        <f t="shared" si="0"/>
        <v>36.512515897099021</v>
      </c>
      <c r="F8" s="101">
        <v>15185280.147</v>
      </c>
      <c r="G8" s="101">
        <v>5931109.6770000001</v>
      </c>
      <c r="H8" s="100">
        <v>6682404.4670500001</v>
      </c>
      <c r="I8" s="102">
        <f t="shared" si="1"/>
        <v>138.16174154878783</v>
      </c>
      <c r="J8" s="103">
        <f t="shared" si="2"/>
        <v>1845751.1416499997</v>
      </c>
      <c r="K8" s="102">
        <f t="shared" si="3"/>
        <v>44.005803003707996</v>
      </c>
      <c r="L8" s="104">
        <f t="shared" si="4"/>
        <v>112.66701900596129</v>
      </c>
      <c r="M8" s="105">
        <f t="shared" si="5"/>
        <v>751294.79004999995</v>
      </c>
      <c r="O8"/>
    </row>
    <row r="9" spans="1:16" s="75" customFormat="1" ht="24" customHeight="1">
      <c r="A9" s="106"/>
      <c r="B9" s="98" t="s">
        <v>98</v>
      </c>
      <c r="C9" s="99">
        <v>449925.06332999998</v>
      </c>
      <c r="D9" s="100">
        <v>223453.70751000001</v>
      </c>
      <c r="E9" s="245">
        <f t="shared" si="0"/>
        <v>49.66464989884475</v>
      </c>
      <c r="F9" s="101">
        <v>464996.08</v>
      </c>
      <c r="G9" s="101">
        <v>256561.473</v>
      </c>
      <c r="H9" s="100">
        <v>305107.96393999999</v>
      </c>
      <c r="I9" s="102">
        <f t="shared" si="1"/>
        <v>136.54191167373929</v>
      </c>
      <c r="J9" s="103">
        <f t="shared" si="2"/>
        <v>81654.256429999979</v>
      </c>
      <c r="K9" s="102">
        <f t="shared" si="3"/>
        <v>65.615169044005697</v>
      </c>
      <c r="L9" s="104">
        <f t="shared" si="4"/>
        <v>118.92197233370266</v>
      </c>
      <c r="M9" s="105">
        <f t="shared" si="5"/>
        <v>48546.490939999989</v>
      </c>
      <c r="O9"/>
    </row>
    <row r="10" spans="1:16" s="75" customFormat="1" ht="33" customHeight="1">
      <c r="A10" s="106"/>
      <c r="B10" s="98" t="s">
        <v>99</v>
      </c>
      <c r="C10" s="99">
        <v>328777.59944000002</v>
      </c>
      <c r="D10" s="100">
        <v>102059.32120999999</v>
      </c>
      <c r="E10" s="245">
        <f t="shared" si="0"/>
        <v>31.042054380783696</v>
      </c>
      <c r="F10" s="101">
        <v>249305.361</v>
      </c>
      <c r="G10" s="101">
        <v>113720.41</v>
      </c>
      <c r="H10" s="100">
        <v>194260.64209000001</v>
      </c>
      <c r="I10" s="102">
        <f t="shared" si="1"/>
        <v>190.34091133164026</v>
      </c>
      <c r="J10" s="103">
        <f t="shared" si="2"/>
        <v>92201.320880000014</v>
      </c>
      <c r="K10" s="102">
        <f t="shared" si="3"/>
        <v>77.920764042454749</v>
      </c>
      <c r="L10" s="104">
        <f t="shared" si="4"/>
        <v>170.82302296483104</v>
      </c>
      <c r="M10" s="105">
        <f t="shared" si="5"/>
        <v>80540.232090000005</v>
      </c>
      <c r="O10"/>
    </row>
    <row r="11" spans="1:16" s="75" customFormat="1" ht="24" customHeight="1">
      <c r="A11" s="106"/>
      <c r="B11" s="98" t="s">
        <v>100</v>
      </c>
      <c r="C11" s="99">
        <v>1179891.18038</v>
      </c>
      <c r="D11" s="100">
        <v>428685.12228000001</v>
      </c>
      <c r="E11" s="245">
        <f t="shared" si="0"/>
        <v>36.332598243673296</v>
      </c>
      <c r="F11" s="101">
        <v>1211126.031</v>
      </c>
      <c r="G11" s="101">
        <v>437831.90500000003</v>
      </c>
      <c r="H11" s="100">
        <v>252882.44159999999</v>
      </c>
      <c r="I11" s="102">
        <f t="shared" si="1"/>
        <v>58.990253791645998</v>
      </c>
      <c r="J11" s="103">
        <f t="shared" si="2"/>
        <v>-175802.68068000002</v>
      </c>
      <c r="K11" s="102">
        <f t="shared" si="3"/>
        <v>20.879944376325604</v>
      </c>
      <c r="L11" s="104">
        <f t="shared" si="4"/>
        <v>57.757883496407139</v>
      </c>
      <c r="M11" s="105">
        <f t="shared" si="5"/>
        <v>-184949.46340000004</v>
      </c>
      <c r="O11"/>
    </row>
    <row r="12" spans="1:16" s="75" customFormat="1" ht="23.25" customHeight="1">
      <c r="A12" s="106"/>
      <c r="B12" s="98" t="s">
        <v>101</v>
      </c>
      <c r="C12" s="99">
        <v>523308.15617999999</v>
      </c>
      <c r="D12" s="100">
        <v>172376.81838000001</v>
      </c>
      <c r="E12" s="245">
        <f t="shared" si="0"/>
        <v>32.939830259536087</v>
      </c>
      <c r="F12" s="101">
        <v>663460.54099999997</v>
      </c>
      <c r="G12" s="101">
        <v>222427.288</v>
      </c>
      <c r="H12" s="100">
        <v>232982.55327</v>
      </c>
      <c r="I12" s="102">
        <f t="shared" si="1"/>
        <v>135.15886617445062</v>
      </c>
      <c r="J12" s="103">
        <f t="shared" si="2"/>
        <v>60605.734889999992</v>
      </c>
      <c r="K12" s="102">
        <f t="shared" si="3"/>
        <v>35.116263722155558</v>
      </c>
      <c r="L12" s="104">
        <f t="shared" si="4"/>
        <v>104.74549025207736</v>
      </c>
      <c r="M12" s="105">
        <f t="shared" si="5"/>
        <v>10555.265270000004</v>
      </c>
      <c r="O12"/>
    </row>
    <row r="13" spans="1:16" s="75" customFormat="1" ht="24" customHeight="1">
      <c r="A13" s="106"/>
      <c r="B13" s="98" t="s">
        <v>102</v>
      </c>
      <c r="C13" s="99">
        <v>1373026.9051999999</v>
      </c>
      <c r="D13" s="100">
        <v>535430.30729000003</v>
      </c>
      <c r="E13" s="245">
        <f t="shared" si="0"/>
        <v>38.996344883133034</v>
      </c>
      <c r="F13" s="107">
        <v>1440331.94</v>
      </c>
      <c r="G13" s="107">
        <v>558942.99118999997</v>
      </c>
      <c r="H13" s="100">
        <v>530430.28882000002</v>
      </c>
      <c r="I13" s="102">
        <f t="shared" si="1"/>
        <v>99.066168201178812</v>
      </c>
      <c r="J13" s="103">
        <f t="shared" si="2"/>
        <v>-5000.01847000001</v>
      </c>
      <c r="K13" s="102">
        <f t="shared" si="3"/>
        <v>36.826947600703768</v>
      </c>
      <c r="L13" s="104">
        <f t="shared" si="4"/>
        <v>94.898817443028335</v>
      </c>
      <c r="M13" s="105">
        <f t="shared" si="5"/>
        <v>-28512.702369999955</v>
      </c>
      <c r="O13"/>
    </row>
    <row r="14" spans="1:16" s="75" customFormat="1" ht="24" customHeight="1">
      <c r="A14" s="106"/>
      <c r="B14" s="98" t="s">
        <v>103</v>
      </c>
      <c r="C14" s="99">
        <v>3188679.3246399998</v>
      </c>
      <c r="D14" s="100">
        <v>1380274.7463400001</v>
      </c>
      <c r="E14" s="245">
        <f t="shared" si="0"/>
        <v>43.28672173693203</v>
      </c>
      <c r="F14" s="101">
        <v>3344515.59</v>
      </c>
      <c r="G14" s="101">
        <v>1477091.9518600001</v>
      </c>
      <c r="H14" s="100">
        <v>1708821.4735699999</v>
      </c>
      <c r="I14" s="102">
        <f t="shared" si="1"/>
        <v>123.8029948820834</v>
      </c>
      <c r="J14" s="103">
        <f t="shared" si="2"/>
        <v>328546.72722999984</v>
      </c>
      <c r="K14" s="102">
        <f t="shared" si="3"/>
        <v>51.093242880353863</v>
      </c>
      <c r="L14" s="104">
        <f t="shared" si="4"/>
        <v>115.68822586963519</v>
      </c>
      <c r="M14" s="105">
        <f t="shared" si="5"/>
        <v>231729.52170999977</v>
      </c>
      <c r="O14"/>
    </row>
    <row r="15" spans="1:16" s="75" customFormat="1" ht="28.5" customHeight="1">
      <c r="A15" s="106"/>
      <c r="B15" s="98" t="s">
        <v>104</v>
      </c>
      <c r="C15" s="99">
        <v>239684.158</v>
      </c>
      <c r="D15" s="100">
        <v>91276.271890000004</v>
      </c>
      <c r="E15" s="245">
        <f t="shared" si="0"/>
        <v>38.081896046713275</v>
      </c>
      <c r="F15" s="101">
        <v>239998.88500000001</v>
      </c>
      <c r="G15" s="101">
        <v>93140.554000000004</v>
      </c>
      <c r="H15" s="100">
        <v>98416.61507</v>
      </c>
      <c r="I15" s="102">
        <f t="shared" si="1"/>
        <v>107.82278135615032</v>
      </c>
      <c r="J15" s="103">
        <f t="shared" si="2"/>
        <v>7140.3431799999962</v>
      </c>
      <c r="K15" s="102">
        <f t="shared" si="3"/>
        <v>41.00711345804794</v>
      </c>
      <c r="L15" s="104">
        <f t="shared" si="4"/>
        <v>105.66462281295857</v>
      </c>
      <c r="M15" s="105">
        <f t="shared" si="5"/>
        <v>5276.0610699999961</v>
      </c>
      <c r="O15"/>
      <c r="P15" s="108"/>
    </row>
    <row r="16" spans="1:16" s="75" customFormat="1" ht="27" customHeight="1">
      <c r="A16" s="265" t="s">
        <v>105</v>
      </c>
      <c r="B16" s="266"/>
      <c r="C16" s="90">
        <v>1638114.42347</v>
      </c>
      <c r="D16" s="91">
        <v>472766.39254000003</v>
      </c>
      <c r="E16" s="244">
        <f t="shared" si="0"/>
        <v>28.860401066400726</v>
      </c>
      <c r="F16" s="92">
        <v>1853228.446</v>
      </c>
      <c r="G16" s="92"/>
      <c r="H16" s="91">
        <v>383464.03713999997</v>
      </c>
      <c r="I16" s="93">
        <f t="shared" si="1"/>
        <v>81.110680283297782</v>
      </c>
      <c r="J16" s="94">
        <f t="shared" si="2"/>
        <v>-89302.355400000059</v>
      </c>
      <c r="K16" s="93">
        <f t="shared" si="3"/>
        <v>20.691676623444184</v>
      </c>
      <c r="L16" s="95"/>
      <c r="M16" s="96"/>
      <c r="O16"/>
      <c r="P16" s="108"/>
    </row>
    <row r="17" spans="1:16" s="75" customFormat="1" ht="24" customHeight="1">
      <c r="A17" s="97" t="s">
        <v>96</v>
      </c>
      <c r="B17" s="109" t="s">
        <v>106</v>
      </c>
      <c r="C17" s="99">
        <v>60534.8</v>
      </c>
      <c r="D17" s="100">
        <v>35030.85039</v>
      </c>
      <c r="E17" s="245">
        <f t="shared" si="0"/>
        <v>57.868945449559583</v>
      </c>
      <c r="F17" s="101">
        <v>62704.739000000001</v>
      </c>
      <c r="G17" s="101">
        <v>35388.321000000004</v>
      </c>
      <c r="H17" s="100">
        <v>31028.579860000002</v>
      </c>
      <c r="I17" s="102">
        <f t="shared" si="1"/>
        <v>88.575011781208431</v>
      </c>
      <c r="J17" s="103">
        <f t="shared" si="2"/>
        <v>-4002.270529999998</v>
      </c>
      <c r="K17" s="102">
        <f t="shared" si="3"/>
        <v>49.483628119399398</v>
      </c>
      <c r="L17" s="104">
        <f>H17/G17*100</f>
        <v>87.68028259944856</v>
      </c>
      <c r="M17" s="105">
        <f>H17-G17</f>
        <v>-4359.7411400000019</v>
      </c>
      <c r="O17"/>
      <c r="P17" s="108"/>
    </row>
    <row r="18" spans="1:16" s="75" customFormat="1" ht="33" customHeight="1">
      <c r="A18" s="97"/>
      <c r="B18" s="109" t="s">
        <v>107</v>
      </c>
      <c r="C18" s="99">
        <v>65650</v>
      </c>
      <c r="D18" s="100">
        <v>31716.715499999998</v>
      </c>
      <c r="E18" s="245">
        <f t="shared" si="0"/>
        <v>48.311828636709826</v>
      </c>
      <c r="F18" s="101">
        <v>2926.5395300000005</v>
      </c>
      <c r="G18" s="101">
        <v>2926.5395300000005</v>
      </c>
      <c r="H18" s="100">
        <v>8865.5658000000003</v>
      </c>
      <c r="I18" s="102">
        <f t="shared" si="1"/>
        <v>27.952345191607247</v>
      </c>
      <c r="J18" s="103">
        <f t="shared" si="2"/>
        <v>-22851.149699999998</v>
      </c>
      <c r="K18" s="102">
        <f t="shared" si="3"/>
        <v>302.93682040235416</v>
      </c>
      <c r="L18" s="104">
        <f>H18/G18*100</f>
        <v>302.93682040235416</v>
      </c>
      <c r="M18" s="105">
        <f>H18-G18</f>
        <v>5939.0262700000003</v>
      </c>
      <c r="O18"/>
      <c r="P18" s="108"/>
    </row>
    <row r="19" spans="1:16" s="75" customFormat="1" ht="24" customHeight="1">
      <c r="A19" s="97"/>
      <c r="B19" s="109" t="s">
        <v>108</v>
      </c>
      <c r="C19" s="99">
        <v>785161.7</v>
      </c>
      <c r="D19" s="100">
        <v>239386.45981999999</v>
      </c>
      <c r="E19" s="245">
        <f t="shared" si="0"/>
        <v>30.488810116438437</v>
      </c>
      <c r="F19" s="101">
        <v>599120.94799999997</v>
      </c>
      <c r="G19" s="101"/>
      <c r="H19" s="100">
        <v>210749.26746</v>
      </c>
      <c r="I19" s="102">
        <f t="shared" si="1"/>
        <v>88.037254746349092</v>
      </c>
      <c r="J19" s="103">
        <f t="shared" si="2"/>
        <v>-28637.192359999986</v>
      </c>
      <c r="K19" s="102">
        <f t="shared" si="3"/>
        <v>35.176414405726973</v>
      </c>
      <c r="L19" s="104"/>
      <c r="M19" s="105"/>
      <c r="O19"/>
      <c r="P19" s="108"/>
    </row>
    <row r="20" spans="1:16" s="75" customFormat="1" ht="24" customHeight="1">
      <c r="A20" s="97"/>
      <c r="B20" s="109" t="s">
        <v>109</v>
      </c>
      <c r="C20" s="99">
        <v>353647.1</v>
      </c>
      <c r="D20" s="100">
        <v>78629.539409999998</v>
      </c>
      <c r="E20" s="245">
        <f t="shared" si="0"/>
        <v>22.233899107330444</v>
      </c>
      <c r="F20" s="101">
        <v>472550</v>
      </c>
      <c r="G20" s="101">
        <v>114046</v>
      </c>
      <c r="H20" s="100">
        <v>17010.37168</v>
      </c>
      <c r="I20" s="102">
        <f t="shared" si="1"/>
        <v>21.633563934925764</v>
      </c>
      <c r="J20" s="103">
        <f t="shared" si="2"/>
        <v>-61619.167730000001</v>
      </c>
      <c r="K20" s="102">
        <f t="shared" si="3"/>
        <v>3.5996977420378795</v>
      </c>
      <c r="L20" s="104">
        <f>H20/G20*100</f>
        <v>14.915360187994317</v>
      </c>
      <c r="M20" s="105">
        <f>H20-G20</f>
        <v>-97035.628320000003</v>
      </c>
      <c r="O20"/>
      <c r="P20" s="108"/>
    </row>
    <row r="21" spans="1:16" s="75" customFormat="1" ht="24" customHeight="1">
      <c r="A21" s="97"/>
      <c r="B21" s="98" t="s">
        <v>110</v>
      </c>
      <c r="C21" s="99">
        <v>334584.2</v>
      </c>
      <c r="D21" s="100">
        <v>76243.201140000005</v>
      </c>
      <c r="E21" s="245">
        <f t="shared" si="0"/>
        <v>22.7874481640197</v>
      </c>
      <c r="F21" s="101">
        <v>705792.67799999996</v>
      </c>
      <c r="G21" s="101">
        <v>236472.685</v>
      </c>
      <c r="H21" s="100">
        <v>107516.20831</v>
      </c>
      <c r="I21" s="102">
        <f t="shared" si="1"/>
        <v>141.0174372303382</v>
      </c>
      <c r="J21" s="103">
        <f t="shared" si="2"/>
        <v>31273.007169999997</v>
      </c>
      <c r="K21" s="102">
        <f t="shared" si="3"/>
        <v>15.233398087192965</v>
      </c>
      <c r="L21" s="104">
        <f>H21/G21*100</f>
        <v>45.466650116481745</v>
      </c>
      <c r="M21" s="105">
        <f>H21-G21</f>
        <v>-128956.47669</v>
      </c>
      <c r="O21"/>
    </row>
    <row r="22" spans="1:16" s="75" customFormat="1" ht="30" customHeight="1">
      <c r="A22" s="263" t="s">
        <v>111</v>
      </c>
      <c r="B22" s="264"/>
      <c r="C22" s="82">
        <v>53414441.731069997</v>
      </c>
      <c r="D22" s="83">
        <v>20563366.008359998</v>
      </c>
      <c r="E22" s="243">
        <f t="shared" si="0"/>
        <v>38.497764540706122</v>
      </c>
      <c r="F22" s="82"/>
      <c r="G22" s="82"/>
      <c r="H22" s="83">
        <v>23969261.84513</v>
      </c>
      <c r="I22" s="86">
        <f t="shared" si="1"/>
        <v>116.5629296068812</v>
      </c>
      <c r="J22" s="87">
        <f t="shared" si="2"/>
        <v>3405895.8367700018</v>
      </c>
      <c r="K22" s="86"/>
      <c r="L22" s="86"/>
      <c r="M22" s="87"/>
      <c r="O22"/>
    </row>
    <row r="23" spans="1:16" s="75" customFormat="1" ht="24" customHeight="1">
      <c r="A23" s="97" t="s">
        <v>96</v>
      </c>
      <c r="B23" s="109" t="s">
        <v>112</v>
      </c>
      <c r="C23" s="99">
        <v>6290465.0522699999</v>
      </c>
      <c r="D23" s="100">
        <v>2296176.0732800001</v>
      </c>
      <c r="E23" s="245">
        <f t="shared" si="0"/>
        <v>36.502485177171337</v>
      </c>
      <c r="F23" s="99"/>
      <c r="G23" s="99"/>
      <c r="H23" s="100">
        <v>2641836.56831</v>
      </c>
      <c r="I23" s="102">
        <f t="shared" si="1"/>
        <v>115.05374518323575</v>
      </c>
      <c r="J23" s="103">
        <f t="shared" si="2"/>
        <v>345660.49502999987</v>
      </c>
      <c r="K23" s="102"/>
      <c r="L23" s="102"/>
      <c r="M23" s="103"/>
      <c r="O23"/>
    </row>
    <row r="24" spans="1:16" s="75" customFormat="1" ht="24" customHeight="1">
      <c r="A24" s="97"/>
      <c r="B24" s="110" t="s">
        <v>98</v>
      </c>
      <c r="C24" s="99">
        <v>4098886.59644</v>
      </c>
      <c r="D24" s="100">
        <v>2015286.19096</v>
      </c>
      <c r="E24" s="245">
        <f t="shared" si="0"/>
        <v>49.166673523252229</v>
      </c>
      <c r="F24" s="99"/>
      <c r="G24" s="99"/>
      <c r="H24" s="100">
        <v>2733334.7910799999</v>
      </c>
      <c r="I24" s="102">
        <f t="shared" si="1"/>
        <v>135.63010570612556</v>
      </c>
      <c r="J24" s="103">
        <f t="shared" si="2"/>
        <v>718048.60011999984</v>
      </c>
      <c r="K24" s="102"/>
      <c r="L24" s="102"/>
      <c r="M24" s="103"/>
      <c r="O24"/>
    </row>
    <row r="25" spans="1:16" s="75" customFormat="1" ht="33" customHeight="1">
      <c r="A25" s="97"/>
      <c r="B25" s="110" t="s">
        <v>99</v>
      </c>
      <c r="C25" s="99">
        <v>3888197.1222700002</v>
      </c>
      <c r="D25" s="100">
        <v>927045.99964000005</v>
      </c>
      <c r="E25" s="245">
        <f t="shared" si="0"/>
        <v>23.842566888655423</v>
      </c>
      <c r="F25" s="99"/>
      <c r="G25" s="99"/>
      <c r="H25" s="100">
        <v>2645313.9014400002</v>
      </c>
      <c r="I25" s="102">
        <f t="shared" si="1"/>
        <v>285.34872082585497</v>
      </c>
      <c r="J25" s="103">
        <f t="shared" si="2"/>
        <v>1718267.9018000001</v>
      </c>
      <c r="K25" s="102"/>
      <c r="L25" s="102"/>
      <c r="M25" s="103"/>
      <c r="O25"/>
    </row>
    <row r="26" spans="1:16" s="75" customFormat="1" ht="24" customHeight="1">
      <c r="A26" s="97"/>
      <c r="B26" s="110" t="s">
        <v>113</v>
      </c>
      <c r="C26" s="99">
        <v>15001556.85801</v>
      </c>
      <c r="D26" s="100">
        <v>5226179.9082000004</v>
      </c>
      <c r="E26" s="245">
        <f t="shared" si="0"/>
        <v>34.837583576597318</v>
      </c>
      <c r="F26" s="99"/>
      <c r="G26" s="99"/>
      <c r="H26" s="100">
        <v>6941714.5813699998</v>
      </c>
      <c r="I26" s="102">
        <f t="shared" si="1"/>
        <v>132.8257867755047</v>
      </c>
      <c r="J26" s="103">
        <f t="shared" si="2"/>
        <v>1715534.6731699994</v>
      </c>
      <c r="K26" s="102"/>
      <c r="L26" s="102"/>
      <c r="M26" s="103"/>
      <c r="O26"/>
    </row>
    <row r="27" spans="1:16" s="75" customFormat="1" ht="23.25" customHeight="1">
      <c r="A27" s="97"/>
      <c r="B27" s="110" t="s">
        <v>114</v>
      </c>
      <c r="C27" s="99">
        <v>-10403024.10589</v>
      </c>
      <c r="D27" s="100">
        <v>-3710327.2774800002</v>
      </c>
      <c r="E27" s="245">
        <f t="shared" si="0"/>
        <v>35.665852926162891</v>
      </c>
      <c r="F27" s="99"/>
      <c r="G27" s="99"/>
      <c r="H27" s="100">
        <v>-1742716.8773000001</v>
      </c>
      <c r="I27" s="102">
        <f t="shared" si="1"/>
        <v>46.969357336143887</v>
      </c>
      <c r="J27" s="103">
        <f t="shared" si="2"/>
        <v>1967610.4001800001</v>
      </c>
      <c r="K27" s="102"/>
      <c r="L27" s="102"/>
      <c r="M27" s="103"/>
      <c r="O27"/>
    </row>
    <row r="28" spans="1:16" s="75" customFormat="1" ht="24" customHeight="1">
      <c r="A28" s="97"/>
      <c r="B28" s="110" t="s">
        <v>115</v>
      </c>
      <c r="C28" s="99">
        <v>27267089.685040001</v>
      </c>
      <c r="D28" s="100">
        <v>10941363.7842</v>
      </c>
      <c r="E28" s="245">
        <f t="shared" si="0"/>
        <v>40.126628512917321</v>
      </c>
      <c r="F28" s="99"/>
      <c r="G28" s="99"/>
      <c r="H28" s="100">
        <v>9213983.4966700003</v>
      </c>
      <c r="I28" s="102">
        <f t="shared" si="1"/>
        <v>84.212385936527923</v>
      </c>
      <c r="J28" s="103">
        <f t="shared" si="2"/>
        <v>-1727380.2875299994</v>
      </c>
      <c r="K28" s="102"/>
      <c r="L28" s="102"/>
      <c r="M28" s="103"/>
      <c r="O28"/>
    </row>
    <row r="29" spans="1:16" s="75" customFormat="1" ht="24" customHeight="1">
      <c r="A29" s="97"/>
      <c r="B29" s="110" t="s">
        <v>116</v>
      </c>
      <c r="C29" s="99">
        <v>2620231.2861700002</v>
      </c>
      <c r="D29" s="100">
        <v>1070728.2457999999</v>
      </c>
      <c r="E29" s="245">
        <f t="shared" si="0"/>
        <v>40.863882950008076</v>
      </c>
      <c r="F29" s="99"/>
      <c r="G29" s="99"/>
      <c r="H29" s="100">
        <v>601965.41260000004</v>
      </c>
      <c r="I29" s="102">
        <f t="shared" si="1"/>
        <v>56.220186117368989</v>
      </c>
      <c r="J29" s="103">
        <f t="shared" si="2"/>
        <v>-468762.83319999988</v>
      </c>
      <c r="K29" s="102"/>
      <c r="L29" s="102"/>
      <c r="M29" s="103"/>
      <c r="O29"/>
    </row>
    <row r="30" spans="1:16" ht="15" customHeight="1">
      <c r="A30" s="111"/>
      <c r="B30" s="111"/>
      <c r="C30" s="111"/>
      <c r="D30" s="112"/>
      <c r="E30" s="246"/>
      <c r="F30" s="113"/>
      <c r="G30" s="113"/>
      <c r="H30" s="114"/>
      <c r="I30" s="115"/>
      <c r="J30" s="116"/>
      <c r="K30" s="247"/>
      <c r="L30" s="115"/>
      <c r="M30" s="116"/>
    </row>
    <row r="31" spans="1:16" ht="27" customHeight="1">
      <c r="A31" s="256" t="s">
        <v>117</v>
      </c>
      <c r="B31" s="256"/>
      <c r="C31" s="99">
        <v>1067841.3999999999</v>
      </c>
      <c r="D31" s="100">
        <v>415273.13329999999</v>
      </c>
      <c r="E31" s="245">
        <f>D31/C31*100</f>
        <v>38.889027275024176</v>
      </c>
      <c r="F31" s="99">
        <f>'дотац по АТО'!C80</f>
        <v>1130283.2</v>
      </c>
      <c r="G31" s="99">
        <f>'дотац по АТО'!D80</f>
        <v>470951.5</v>
      </c>
      <c r="H31" s="117">
        <v>470951.5</v>
      </c>
      <c r="I31" s="102">
        <f>H31/D31*100</f>
        <v>113.40764962509073</v>
      </c>
      <c r="J31" s="103">
        <f>H31-D31</f>
        <v>55678.366700000013</v>
      </c>
      <c r="K31" s="102">
        <f>H31/F31*100</f>
        <v>41.666681412233679</v>
      </c>
      <c r="L31" s="104">
        <f>H31/G31*100</f>
        <v>100</v>
      </c>
      <c r="M31" s="105">
        <f>H31-G31</f>
        <v>0</v>
      </c>
      <c r="O31"/>
    </row>
    <row r="32" spans="1:16" ht="27" customHeight="1">
      <c r="A32" s="257" t="s">
        <v>118</v>
      </c>
      <c r="B32" s="258"/>
      <c r="C32" s="99">
        <v>820454.5</v>
      </c>
      <c r="D32" s="100">
        <v>319065.59999999998</v>
      </c>
      <c r="E32" s="245">
        <f>D32/C32*100</f>
        <v>38.88888414896865</v>
      </c>
      <c r="F32" s="99">
        <f>'дотац по АТО'!J80</f>
        <v>873425.5</v>
      </c>
      <c r="G32" s="99">
        <f>'дотац по АТО'!K80</f>
        <v>363927.5</v>
      </c>
      <c r="H32" s="117">
        <v>121309.16666</v>
      </c>
      <c r="I32" s="102">
        <f>H32/D32*100</f>
        <v>38.020133370692427</v>
      </c>
      <c r="J32" s="103">
        <f>H32-D32</f>
        <v>-197756.43333999999</v>
      </c>
      <c r="K32" s="102">
        <f>H32/F32*100</f>
        <v>13.88889683894047</v>
      </c>
      <c r="L32" s="102">
        <f>H32/G32*100</f>
        <v>33.333333331501471</v>
      </c>
      <c r="M32" s="103">
        <f>H32-G32</f>
        <v>-242618.33334000001</v>
      </c>
      <c r="O32"/>
    </row>
    <row r="33" spans="1:13" ht="15" customHeight="1">
      <c r="A33" s="118"/>
      <c r="B33" s="118"/>
      <c r="C33" s="118"/>
      <c r="D33" s="119"/>
      <c r="E33" s="119"/>
      <c r="F33" s="119"/>
      <c r="G33" s="119"/>
      <c r="H33" s="113"/>
      <c r="I33" s="115"/>
      <c r="J33" s="115"/>
      <c r="K33" s="115"/>
      <c r="L33" s="115"/>
      <c r="M33" s="120"/>
    </row>
    <row r="34" spans="1:13" ht="14.4">
      <c r="A34" s="111"/>
      <c r="B34" s="111"/>
      <c r="C34" s="111"/>
      <c r="D34" s="121"/>
      <c r="E34" s="121"/>
      <c r="F34" s="122"/>
      <c r="G34" s="122"/>
      <c r="H34" s="121"/>
      <c r="I34" s="115"/>
      <c r="J34" s="115"/>
      <c r="K34" s="115"/>
      <c r="L34" s="115"/>
      <c r="M34" s="115"/>
    </row>
    <row r="35" spans="1:13" ht="15" customHeight="1">
      <c r="D35" s="121"/>
      <c r="E35" s="121"/>
      <c r="H35" s="121"/>
      <c r="I35" s="108"/>
    </row>
    <row r="36" spans="1:13" ht="14.4">
      <c r="D36" s="121"/>
      <c r="E36" s="121"/>
      <c r="H36" s="121"/>
      <c r="I36" s="108"/>
    </row>
    <row r="37" spans="1:13" ht="14.4">
      <c r="D37" s="121"/>
      <c r="E37" s="121"/>
      <c r="H37" s="121"/>
      <c r="I37" s="108"/>
    </row>
    <row r="38" spans="1:13" ht="14.4">
      <c r="D38" s="121"/>
      <c r="E38" s="121"/>
      <c r="H38" s="121"/>
      <c r="I38" s="108"/>
    </row>
    <row r="39" spans="1:13" ht="14.4">
      <c r="D39" s="121"/>
      <c r="E39" s="121"/>
      <c r="H39" s="121"/>
      <c r="I39" s="108"/>
    </row>
    <row r="40" spans="1:13" ht="14.4">
      <c r="D40" s="121"/>
      <c r="E40" s="121"/>
      <c r="H40" s="121"/>
      <c r="I40" s="108"/>
    </row>
    <row r="41" spans="1:13" ht="14.4">
      <c r="D41" s="121"/>
      <c r="E41" s="121"/>
      <c r="H41" s="121"/>
      <c r="I41" s="108"/>
    </row>
    <row r="42" spans="1:13" ht="14.4">
      <c r="D42" s="121"/>
      <c r="E42" s="121"/>
      <c r="H42" s="121"/>
      <c r="I42" s="108"/>
    </row>
    <row r="43" spans="1:13" ht="14.4">
      <c r="D43" s="121"/>
      <c r="E43" s="121"/>
      <c r="H43" s="121"/>
      <c r="I43" s="108"/>
    </row>
    <row r="44" spans="1:13" ht="14.4">
      <c r="D44" s="108"/>
      <c r="E44" s="108"/>
      <c r="H44" s="121"/>
    </row>
    <row r="45" spans="1:13" ht="14.4">
      <c r="H45" s="108"/>
    </row>
    <row r="46" spans="1:13" ht="14.4">
      <c r="H46" s="108"/>
    </row>
    <row r="47" spans="1:13" ht="14.4">
      <c r="H47" s="108"/>
    </row>
  </sheetData>
  <mergeCells count="18">
    <mergeCell ref="A1:M1"/>
    <mergeCell ref="A3:B4"/>
    <mergeCell ref="D3:D4"/>
    <mergeCell ref="F3:F4"/>
    <mergeCell ref="H3:H4"/>
    <mergeCell ref="I3:J3"/>
    <mergeCell ref="E3:E4"/>
    <mergeCell ref="C3:C4"/>
    <mergeCell ref="K3:K4"/>
    <mergeCell ref="G3:G4"/>
    <mergeCell ref="A31:B31"/>
    <mergeCell ref="A32:B32"/>
    <mergeCell ref="L3:M3"/>
    <mergeCell ref="A5:B5"/>
    <mergeCell ref="A6:B6"/>
    <mergeCell ref="A7:B7"/>
    <mergeCell ref="A16:B16"/>
    <mergeCell ref="A22:B22"/>
  </mergeCells>
  <phoneticPr fontId="46" type="noConversion"/>
  <printOptions horizontalCentered="1"/>
  <pageMargins left="0.39370078740157483" right="0.19685039370078741" top="0.39370078740157483" bottom="0.43307086614173229" header="0.43307086614173229" footer="0"/>
  <pageSetup paperSize="9" scale="5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98"/>
  <dimension ref="A1:Q114"/>
  <sheetViews>
    <sheetView view="pageBreakPreview" zoomScale="50" zoomScaleNormal="70" zoomScaleSheetLayoutView="50" workbookViewId="0">
      <pane xSplit="2" ySplit="4" topLeftCell="C53" activePane="bottomRight" state="frozen"/>
      <selection pane="topRight" activeCell="C1" sqref="C1"/>
      <selection pane="bottomLeft" activeCell="A5" sqref="A5"/>
      <selection pane="bottomRight" activeCell="AA70" sqref="AA70"/>
    </sheetView>
  </sheetViews>
  <sheetFormatPr defaultColWidth="9.109375" defaultRowHeight="24.6"/>
  <cols>
    <col min="1" max="1" width="7.33203125" style="240" customWidth="1"/>
    <col min="2" max="2" width="38.5546875" style="240" customWidth="1"/>
    <col min="3" max="3" width="27" style="240" customWidth="1"/>
    <col min="4" max="4" width="26.33203125" style="240" customWidth="1"/>
    <col min="5" max="5" width="27.33203125" style="240" customWidth="1"/>
    <col min="6" max="6" width="24.6640625" style="241" hidden="1" customWidth="1"/>
    <col min="7" max="7" width="17.6640625" style="241" customWidth="1"/>
    <col min="8" max="8" width="17.33203125" style="241" customWidth="1"/>
    <col min="9" max="9" width="25.109375" style="241" customWidth="1"/>
    <col min="10" max="10" width="14.44140625" style="241" customWidth="1"/>
    <col min="11" max="11" width="25.88671875" style="241" customWidth="1"/>
    <col min="12" max="12" width="15.33203125" style="241" customWidth="1"/>
    <col min="13" max="13" width="27.44140625" style="241" customWidth="1"/>
    <col min="14" max="14" width="17.33203125" style="240" hidden="1" customWidth="1"/>
    <col min="15" max="15" width="17" style="240" customWidth="1"/>
    <col min="16" max="16" width="17.109375" style="217" customWidth="1"/>
    <col min="17" max="17" width="16.6640625" style="240" customWidth="1"/>
    <col min="18" max="18" width="4.33203125" style="240" customWidth="1"/>
    <col min="19" max="16384" width="9.109375" style="240"/>
  </cols>
  <sheetData>
    <row r="1" spans="1:17" s="215" customFormat="1" ht="42.75" customHeight="1">
      <c r="A1" s="283" t="s">
        <v>147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</row>
    <row r="2" spans="1:17" s="216" customFormat="1" ht="17.25" customHeight="1" thickBot="1">
      <c r="A2" s="10"/>
      <c r="B2" s="10"/>
      <c r="C2" s="10"/>
      <c r="D2" s="10"/>
      <c r="E2" s="10"/>
      <c r="F2" s="11"/>
      <c r="G2" s="11"/>
      <c r="H2" s="11"/>
      <c r="I2" s="11"/>
      <c r="L2" s="64"/>
      <c r="M2" s="242" t="s">
        <v>135</v>
      </c>
      <c r="P2" s="217"/>
      <c r="Q2" s="64" t="s">
        <v>3</v>
      </c>
    </row>
    <row r="3" spans="1:17" s="218" customFormat="1" ht="60" customHeight="1">
      <c r="A3" s="284" t="s">
        <v>0</v>
      </c>
      <c r="B3" s="286" t="s">
        <v>4</v>
      </c>
      <c r="C3" s="278" t="s">
        <v>130</v>
      </c>
      <c r="D3" s="278" t="s">
        <v>141</v>
      </c>
      <c r="E3" s="278" t="s">
        <v>136</v>
      </c>
      <c r="F3" s="278" t="s">
        <v>137</v>
      </c>
      <c r="G3" s="278" t="s">
        <v>131</v>
      </c>
      <c r="H3" s="278" t="s">
        <v>142</v>
      </c>
      <c r="I3" s="279"/>
      <c r="J3" s="278" t="s">
        <v>138</v>
      </c>
      <c r="K3" s="279"/>
      <c r="L3" s="278" t="s">
        <v>139</v>
      </c>
      <c r="M3" s="279"/>
      <c r="N3" s="280" t="s">
        <v>133</v>
      </c>
      <c r="O3" s="281"/>
      <c r="P3" s="281"/>
      <c r="Q3" s="282"/>
    </row>
    <row r="4" spans="1:17" s="218" customFormat="1" ht="58.5" customHeight="1" thickBot="1">
      <c r="A4" s="285"/>
      <c r="B4" s="287"/>
      <c r="C4" s="288"/>
      <c r="D4" s="288"/>
      <c r="E4" s="288"/>
      <c r="F4" s="288"/>
      <c r="G4" s="288"/>
      <c r="H4" s="14" t="s">
        <v>2</v>
      </c>
      <c r="I4" s="14" t="s">
        <v>10</v>
      </c>
      <c r="J4" s="14" t="s">
        <v>2</v>
      </c>
      <c r="K4" s="14" t="s">
        <v>10</v>
      </c>
      <c r="L4" s="14" t="s">
        <v>2</v>
      </c>
      <c r="M4" s="14" t="s">
        <v>10</v>
      </c>
      <c r="N4" s="45" t="s">
        <v>87</v>
      </c>
      <c r="O4" s="46" t="s">
        <v>134</v>
      </c>
      <c r="P4" s="46" t="s">
        <v>88</v>
      </c>
      <c r="Q4" s="47" t="s">
        <v>89</v>
      </c>
    </row>
    <row r="5" spans="1:17" s="221" customFormat="1" ht="27" customHeight="1" thickBot="1">
      <c r="A5" s="22">
        <v>1</v>
      </c>
      <c r="B5" s="204" t="s">
        <v>1</v>
      </c>
      <c r="C5" s="205">
        <v>3624344.6469999999</v>
      </c>
      <c r="D5" s="205">
        <v>1512901.3</v>
      </c>
      <c r="E5" s="31">
        <v>1688178.1085400002</v>
      </c>
      <c r="F5" s="31">
        <v>1688178.1085400002</v>
      </c>
      <c r="G5" s="32">
        <v>46.578851432833957</v>
      </c>
      <c r="H5" s="32">
        <v>111.58547543980563</v>
      </c>
      <c r="I5" s="31">
        <v>175276.80854000011</v>
      </c>
      <c r="J5" s="32">
        <v>133.71549590844762</v>
      </c>
      <c r="K5" s="31">
        <v>425663.17183000012</v>
      </c>
      <c r="L5" s="32">
        <v>133.71549590844762</v>
      </c>
      <c r="M5" s="31">
        <v>425663.17183000012</v>
      </c>
      <c r="N5" s="38"/>
      <c r="O5" s="38">
        <v>122.9666459083778</v>
      </c>
      <c r="P5" s="219"/>
      <c r="Q5" s="220"/>
    </row>
    <row r="6" spans="1:17" s="221" customFormat="1" ht="27" customHeight="1">
      <c r="A6" s="25">
        <v>2</v>
      </c>
      <c r="B6" s="66" t="s">
        <v>5</v>
      </c>
      <c r="C6" s="200">
        <v>80</v>
      </c>
      <c r="D6" s="200">
        <v>26.3</v>
      </c>
      <c r="E6" s="26">
        <v>26.300999999999998</v>
      </c>
      <c r="F6" s="26">
        <v>26.300999999999998</v>
      </c>
      <c r="G6" s="254">
        <v>32.876249999999999</v>
      </c>
      <c r="H6" s="222">
        <v>100.00380228136881</v>
      </c>
      <c r="I6" s="26">
        <v>9.9999999999766942E-4</v>
      </c>
      <c r="J6" s="254">
        <v>32.664254902649944</v>
      </c>
      <c r="K6" s="255">
        <v>-54.218209999999985</v>
      </c>
      <c r="L6" s="222">
        <v>32.664254902649944</v>
      </c>
      <c r="M6" s="26">
        <v>-54.218209999999985</v>
      </c>
      <c r="N6" s="60"/>
      <c r="O6" s="39"/>
      <c r="P6" s="223"/>
      <c r="Q6" s="224"/>
    </row>
    <row r="7" spans="1:17" s="221" customFormat="1" ht="27" customHeight="1">
      <c r="A7" s="24">
        <v>3</v>
      </c>
      <c r="B7" s="50" t="s">
        <v>6</v>
      </c>
      <c r="C7" s="201">
        <v>43.774000000000001</v>
      </c>
      <c r="D7" s="201">
        <v>18.774000000000001</v>
      </c>
      <c r="E7" s="16">
        <v>12.988290000000001</v>
      </c>
      <c r="F7" s="16">
        <v>12.988290000000001</v>
      </c>
      <c r="G7" s="249">
        <v>29.671243203728242</v>
      </c>
      <c r="H7" s="249">
        <v>69.182326621923934</v>
      </c>
      <c r="I7" s="250">
        <v>-5.7857099999999999</v>
      </c>
      <c r="J7" s="249">
        <v>3.0015191211541179</v>
      </c>
      <c r="K7" s="250">
        <v>-419.73559</v>
      </c>
      <c r="L7" s="15">
        <v>3.0015191211541179</v>
      </c>
      <c r="M7" s="16">
        <v>-419.73559</v>
      </c>
      <c r="N7" s="56"/>
      <c r="O7" s="35"/>
      <c r="P7" s="225"/>
      <c r="Q7" s="226"/>
    </row>
    <row r="8" spans="1:17" s="221" customFormat="1" ht="27" customHeight="1">
      <c r="A8" s="24">
        <v>4</v>
      </c>
      <c r="B8" s="50" t="s">
        <v>7</v>
      </c>
      <c r="C8" s="201">
        <v>165</v>
      </c>
      <c r="D8" s="201">
        <v>78.099999999999994</v>
      </c>
      <c r="E8" s="16">
        <v>95.75160000000001</v>
      </c>
      <c r="F8" s="16">
        <v>95.75160000000001</v>
      </c>
      <c r="G8" s="15">
        <v>58.031272727272729</v>
      </c>
      <c r="H8" s="15">
        <v>122.60128040973113</v>
      </c>
      <c r="I8" s="16">
        <v>17.651600000000016</v>
      </c>
      <c r="J8" s="249">
        <v>44.286248949404353</v>
      </c>
      <c r="K8" s="250">
        <v>-120.45907999999999</v>
      </c>
      <c r="L8" s="15">
        <v>44.286248949404353</v>
      </c>
      <c r="M8" s="16">
        <v>-120.45907999999999</v>
      </c>
      <c r="N8" s="56"/>
      <c r="O8" s="35"/>
      <c r="P8" s="225"/>
      <c r="Q8" s="226"/>
    </row>
    <row r="9" spans="1:17" s="221" customFormat="1" ht="27" customHeight="1">
      <c r="A9" s="24">
        <v>5</v>
      </c>
      <c r="B9" s="50" t="s">
        <v>8</v>
      </c>
      <c r="C9" s="201">
        <v>73</v>
      </c>
      <c r="D9" s="201">
        <v>23.5</v>
      </c>
      <c r="E9" s="16">
        <v>100.29779000000001</v>
      </c>
      <c r="F9" s="16">
        <v>100.29779000000001</v>
      </c>
      <c r="G9" s="15">
        <v>137.39423287671232</v>
      </c>
      <c r="H9" s="15">
        <v>426.79910638297872</v>
      </c>
      <c r="I9" s="16">
        <v>76.797790000000006</v>
      </c>
      <c r="J9" s="249">
        <v>65.969264748780148</v>
      </c>
      <c r="K9" s="250">
        <v>-51.739359999999991</v>
      </c>
      <c r="L9" s="15">
        <v>65.969264748780148</v>
      </c>
      <c r="M9" s="16">
        <v>-51.739359999999991</v>
      </c>
      <c r="N9" s="56"/>
      <c r="O9" s="35"/>
      <c r="P9" s="225"/>
      <c r="Q9" s="226"/>
    </row>
    <row r="10" spans="1:17" s="221" customFormat="1" ht="27" customHeight="1">
      <c r="A10" s="24">
        <v>6</v>
      </c>
      <c r="B10" s="50" t="s">
        <v>9</v>
      </c>
      <c r="C10" s="201">
        <v>300</v>
      </c>
      <c r="D10" s="201">
        <v>109.1</v>
      </c>
      <c r="E10" s="16">
        <v>239.82670000000002</v>
      </c>
      <c r="F10" s="16">
        <v>239.82670000000002</v>
      </c>
      <c r="G10" s="15">
        <v>79.942233333333334</v>
      </c>
      <c r="H10" s="15">
        <v>219.82282309807516</v>
      </c>
      <c r="I10" s="16">
        <v>130.72670000000002</v>
      </c>
      <c r="J10" s="249">
        <v>56.099419185362443</v>
      </c>
      <c r="K10" s="250">
        <v>-187.67629999999997</v>
      </c>
      <c r="L10" s="15">
        <v>56.099419185362443</v>
      </c>
      <c r="M10" s="16">
        <v>-187.67629999999997</v>
      </c>
      <c r="N10" s="56"/>
      <c r="O10" s="35"/>
      <c r="P10" s="225"/>
      <c r="Q10" s="226"/>
    </row>
    <row r="11" spans="1:17" s="221" customFormat="1" ht="27" customHeight="1">
      <c r="A11" s="24">
        <v>7</v>
      </c>
      <c r="B11" s="53" t="s">
        <v>85</v>
      </c>
      <c r="C11" s="201">
        <v>370</v>
      </c>
      <c r="D11" s="201">
        <v>353.32100000000003</v>
      </c>
      <c r="E11" s="16">
        <v>423.76670000000001</v>
      </c>
      <c r="F11" s="16">
        <v>423.76670000000001</v>
      </c>
      <c r="G11" s="15">
        <v>114.53154054054056</v>
      </c>
      <c r="H11" s="15">
        <v>119.93815821873027</v>
      </c>
      <c r="I11" s="16">
        <v>70.445699999999988</v>
      </c>
      <c r="J11" s="249">
        <v>67.516883295576093</v>
      </c>
      <c r="K11" s="250">
        <v>-203.87882999999999</v>
      </c>
      <c r="L11" s="15">
        <v>67.516883295576093</v>
      </c>
      <c r="M11" s="16">
        <v>-203.87882999999999</v>
      </c>
      <c r="N11" s="56"/>
      <c r="O11" s="35"/>
      <c r="P11" s="225"/>
      <c r="Q11" s="226"/>
    </row>
    <row r="12" spans="1:17" s="221" customFormat="1" ht="27" customHeight="1" thickBot="1">
      <c r="A12" s="27">
        <v>8</v>
      </c>
      <c r="B12" s="67" t="s">
        <v>86</v>
      </c>
      <c r="C12" s="202">
        <v>100</v>
      </c>
      <c r="D12" s="202">
        <v>41</v>
      </c>
      <c r="E12" s="17">
        <v>134.53470999999999</v>
      </c>
      <c r="F12" s="17">
        <v>134.53470999999999</v>
      </c>
      <c r="G12" s="227">
        <v>134.53470999999999</v>
      </c>
      <c r="H12" s="227">
        <v>328.13343902439021</v>
      </c>
      <c r="I12" s="17">
        <v>93.53470999999999</v>
      </c>
      <c r="J12" s="228">
        <v>3158.0917840375587</v>
      </c>
      <c r="K12" s="229">
        <v>130.27471</v>
      </c>
      <c r="L12" s="227">
        <v>3158.0917840375587</v>
      </c>
      <c r="M12" s="17">
        <v>130.27471</v>
      </c>
      <c r="N12" s="61"/>
      <c r="O12" s="40"/>
      <c r="P12" s="230"/>
      <c r="Q12" s="231"/>
    </row>
    <row r="13" spans="1:17" s="221" customFormat="1" ht="27" customHeight="1">
      <c r="A13" s="23">
        <v>9</v>
      </c>
      <c r="B13" s="51" t="s">
        <v>11</v>
      </c>
      <c r="C13" s="203">
        <v>36619</v>
      </c>
      <c r="D13" s="203">
        <v>14427.625</v>
      </c>
      <c r="E13" s="36">
        <v>15157.428099999997</v>
      </c>
      <c r="F13" s="36">
        <v>14601.880896874998</v>
      </c>
      <c r="G13" s="37">
        <v>41.392250197984652</v>
      </c>
      <c r="H13" s="37">
        <v>105.05837308635341</v>
      </c>
      <c r="I13" s="36">
        <v>729.80309999999736</v>
      </c>
      <c r="J13" s="37">
        <v>124.45622287284863</v>
      </c>
      <c r="K13" s="36">
        <v>2978.5046600000023</v>
      </c>
      <c r="L13" s="37">
        <v>119.89467680630239</v>
      </c>
      <c r="M13" s="36">
        <v>2422.9574568750031</v>
      </c>
      <c r="N13" s="62"/>
      <c r="O13" s="62">
        <v>127.04606070477872</v>
      </c>
      <c r="P13" s="43">
        <v>117.1791740684076</v>
      </c>
      <c r="Q13" s="214">
        <v>123.90466320273666</v>
      </c>
    </row>
    <row r="14" spans="1:17" s="221" customFormat="1" ht="27" customHeight="1">
      <c r="A14" s="24">
        <v>10</v>
      </c>
      <c r="B14" s="206" t="s">
        <v>12</v>
      </c>
      <c r="C14" s="207">
        <v>31200</v>
      </c>
      <c r="D14" s="207">
        <v>12613.5</v>
      </c>
      <c r="E14" s="16">
        <v>12987.379820000002</v>
      </c>
      <c r="F14" s="16">
        <v>12508.608536250002</v>
      </c>
      <c r="G14" s="37">
        <v>41.62621737179488</v>
      </c>
      <c r="H14" s="37">
        <v>102.96412431125384</v>
      </c>
      <c r="I14" s="36">
        <v>373.87982000000193</v>
      </c>
      <c r="J14" s="15">
        <v>117.90511080276059</v>
      </c>
      <c r="K14" s="16">
        <v>1972.2679800000005</v>
      </c>
      <c r="L14" s="37">
        <v>113.55861581746774</v>
      </c>
      <c r="M14" s="36">
        <v>1493.4966962500002</v>
      </c>
      <c r="N14" s="35"/>
      <c r="O14" s="62">
        <v>120.96498631197908</v>
      </c>
      <c r="P14" s="58">
        <v>81.734205920526776</v>
      </c>
      <c r="Q14" s="52">
        <v>150.64613622163051</v>
      </c>
    </row>
    <row r="15" spans="1:17" s="221" customFormat="1" ht="27" customHeight="1">
      <c r="A15" s="24">
        <v>11</v>
      </c>
      <c r="B15" s="206" t="s">
        <v>13</v>
      </c>
      <c r="C15" s="207">
        <v>36237</v>
      </c>
      <c r="D15" s="207">
        <v>15317.15</v>
      </c>
      <c r="E15" s="16">
        <v>9535.037540000003</v>
      </c>
      <c r="F15" s="16">
        <v>9193.3138843750039</v>
      </c>
      <c r="G15" s="249">
        <v>26.312988216463847</v>
      </c>
      <c r="H15" s="249">
        <v>62.250729019432484</v>
      </c>
      <c r="I15" s="250">
        <v>-5782.1124599999966</v>
      </c>
      <c r="J15" s="249">
        <v>74.996793673563147</v>
      </c>
      <c r="K15" s="250">
        <v>-3178.8893799999987</v>
      </c>
      <c r="L15" s="37">
        <v>72.309003679368345</v>
      </c>
      <c r="M15" s="36">
        <v>-3520.6130356249978</v>
      </c>
      <c r="N15" s="35"/>
      <c r="O15" s="56">
        <v>84.49669200382553</v>
      </c>
      <c r="P15" s="58">
        <v>43.087419282053716</v>
      </c>
      <c r="Q15" s="59">
        <v>98.934594225123647</v>
      </c>
    </row>
    <row r="16" spans="1:17" s="221" customFormat="1" ht="27" customHeight="1">
      <c r="A16" s="24">
        <v>12</v>
      </c>
      <c r="B16" s="206" t="s">
        <v>14</v>
      </c>
      <c r="C16" s="207">
        <v>77290.739000000001</v>
      </c>
      <c r="D16" s="207">
        <v>35196.019</v>
      </c>
      <c r="E16" s="16">
        <v>41870.107280000011</v>
      </c>
      <c r="F16" s="16">
        <v>39925.799481875008</v>
      </c>
      <c r="G16" s="15">
        <v>54.172217553774473</v>
      </c>
      <c r="H16" s="15">
        <v>118.96262267616122</v>
      </c>
      <c r="I16" s="16">
        <v>6674.0882800000109</v>
      </c>
      <c r="J16" s="15">
        <v>146.70488959161082</v>
      </c>
      <c r="K16" s="16">
        <v>13329.744790000008</v>
      </c>
      <c r="L16" s="37">
        <v>166.232389239394</v>
      </c>
      <c r="M16" s="36">
        <v>15907.736777875005</v>
      </c>
      <c r="N16" s="35"/>
      <c r="O16" s="35">
        <v>226.69663938597085</v>
      </c>
      <c r="P16" s="58">
        <v>88.154237302779975</v>
      </c>
      <c r="Q16" s="59">
        <v>104.42603958946279</v>
      </c>
    </row>
    <row r="17" spans="1:17" s="221" customFormat="1" ht="27" customHeight="1">
      <c r="A17" s="24">
        <v>13</v>
      </c>
      <c r="B17" s="206" t="s">
        <v>15</v>
      </c>
      <c r="C17" s="207">
        <v>47500</v>
      </c>
      <c r="D17" s="207">
        <v>18406.3</v>
      </c>
      <c r="E17" s="16">
        <v>29491.273380000002</v>
      </c>
      <c r="F17" s="16">
        <v>28332.390720625001</v>
      </c>
      <c r="G17" s="15">
        <v>62.086891326315794</v>
      </c>
      <c r="H17" s="15">
        <v>160.22380043789357</v>
      </c>
      <c r="I17" s="16">
        <v>11084.973380000003</v>
      </c>
      <c r="J17" s="15">
        <v>171.385234429945</v>
      </c>
      <c r="K17" s="16">
        <v>12283.680510000002</v>
      </c>
      <c r="L17" s="37">
        <v>164.65051756320989</v>
      </c>
      <c r="M17" s="36">
        <v>11124.797850625</v>
      </c>
      <c r="N17" s="35"/>
      <c r="O17" s="35">
        <v>253.15969155041364</v>
      </c>
      <c r="P17" s="44">
        <v>125.77068061935638</v>
      </c>
      <c r="Q17" s="52">
        <v>151.74175198841237</v>
      </c>
    </row>
    <row r="18" spans="1:17" s="221" customFormat="1" ht="27" customHeight="1">
      <c r="A18" s="24">
        <v>14</v>
      </c>
      <c r="B18" s="206" t="s">
        <v>16</v>
      </c>
      <c r="C18" s="207">
        <v>95814.5</v>
      </c>
      <c r="D18" s="207">
        <v>36450.980000000003</v>
      </c>
      <c r="E18" s="16">
        <v>36638.287479999999</v>
      </c>
      <c r="F18" s="16">
        <v>35382.527663749999</v>
      </c>
      <c r="G18" s="249">
        <v>38.238771250697958</v>
      </c>
      <c r="H18" s="15">
        <v>100.5138613008484</v>
      </c>
      <c r="I18" s="16">
        <v>187.30747999999585</v>
      </c>
      <c r="J18" s="249">
        <v>111.71715647010521</v>
      </c>
      <c r="K18" s="250">
        <v>3842.7092200000043</v>
      </c>
      <c r="L18" s="37">
        <v>107.88810425369218</v>
      </c>
      <c r="M18" s="36">
        <v>2586.9494037500044</v>
      </c>
      <c r="N18" s="35"/>
      <c r="O18" s="35">
        <v>116.58938738013754</v>
      </c>
      <c r="P18" s="58">
        <v>75.446115302358692</v>
      </c>
      <c r="Q18" s="52">
        <v>130.54366205160758</v>
      </c>
    </row>
    <row r="19" spans="1:17" s="221" customFormat="1" ht="27" customHeight="1">
      <c r="A19" s="24">
        <v>15</v>
      </c>
      <c r="B19" s="206" t="s">
        <v>17</v>
      </c>
      <c r="C19" s="207">
        <v>109230.52</v>
      </c>
      <c r="D19" s="207">
        <v>42451</v>
      </c>
      <c r="E19" s="16">
        <v>43705.855940000016</v>
      </c>
      <c r="F19" s="16">
        <v>41937.637848750019</v>
      </c>
      <c r="G19" s="15">
        <v>40.012494621466615</v>
      </c>
      <c r="H19" s="15">
        <v>102.95601031777819</v>
      </c>
      <c r="I19" s="16">
        <v>1254.8559400000158</v>
      </c>
      <c r="J19" s="15">
        <v>119.07436781461071</v>
      </c>
      <c r="K19" s="16">
        <v>7001.1841100000092</v>
      </c>
      <c r="L19" s="37">
        <v>114.25694811545195</v>
      </c>
      <c r="M19" s="36">
        <v>5232.9660187500122</v>
      </c>
      <c r="N19" s="56"/>
      <c r="O19" s="35">
        <v>124.07484465324583</v>
      </c>
      <c r="P19" s="58">
        <v>85.27449279023979</v>
      </c>
      <c r="Q19" s="52">
        <v>115.71396449726879</v>
      </c>
    </row>
    <row r="20" spans="1:17" s="221" customFormat="1" ht="27" customHeight="1">
      <c r="A20" s="24">
        <v>16</v>
      </c>
      <c r="B20" s="206" t="s">
        <v>18</v>
      </c>
      <c r="C20" s="207">
        <v>37338.79</v>
      </c>
      <c r="D20" s="207">
        <v>13713.073859999999</v>
      </c>
      <c r="E20" s="16">
        <v>16289.283479999996</v>
      </c>
      <c r="F20" s="16">
        <v>15815.886396249996</v>
      </c>
      <c r="G20" s="15">
        <v>43.625632967752829</v>
      </c>
      <c r="H20" s="15">
        <v>118.78652187176361</v>
      </c>
      <c r="I20" s="16">
        <v>2576.2096199999978</v>
      </c>
      <c r="J20" s="249">
        <v>111.96797047833024</v>
      </c>
      <c r="K20" s="250">
        <v>1741.1199199999974</v>
      </c>
      <c r="L20" s="37">
        <v>108.71397156776258</v>
      </c>
      <c r="M20" s="36">
        <v>1267.7228362499973</v>
      </c>
      <c r="N20" s="35"/>
      <c r="O20" s="35">
        <v>120.29844498791915</v>
      </c>
      <c r="P20" s="58">
        <v>74.07247536805535</v>
      </c>
      <c r="Q20" s="59">
        <v>108.45600071315329</v>
      </c>
    </row>
    <row r="21" spans="1:17" s="221" customFormat="1" ht="27" customHeight="1">
      <c r="A21" s="24">
        <v>17</v>
      </c>
      <c r="B21" s="206" t="s">
        <v>19</v>
      </c>
      <c r="C21" s="207">
        <v>139227.29999999999</v>
      </c>
      <c r="D21" s="207">
        <v>53203.296999999999</v>
      </c>
      <c r="E21" s="16">
        <v>55514.780590000009</v>
      </c>
      <c r="F21" s="16">
        <v>53685.576346250011</v>
      </c>
      <c r="G21" s="249">
        <v>39.873487879173133</v>
      </c>
      <c r="H21" s="15">
        <v>104.3446247137654</v>
      </c>
      <c r="I21" s="16">
        <v>2311.4835900000107</v>
      </c>
      <c r="J21" s="249">
        <v>105.29774989338105</v>
      </c>
      <c r="K21" s="250">
        <v>2793.0646500000148</v>
      </c>
      <c r="L21" s="37">
        <v>101.82820378484445</v>
      </c>
      <c r="M21" s="36">
        <v>963.86040625001624</v>
      </c>
      <c r="N21" s="35"/>
      <c r="O21" s="56">
        <v>109.17278204848043</v>
      </c>
      <c r="P21" s="58">
        <v>91.405405787652683</v>
      </c>
      <c r="Q21" s="52">
        <v>135.54969038378047</v>
      </c>
    </row>
    <row r="22" spans="1:17" s="221" customFormat="1" ht="27" customHeight="1">
      <c r="A22" s="24">
        <v>18</v>
      </c>
      <c r="B22" s="206" t="s">
        <v>20</v>
      </c>
      <c r="C22" s="207">
        <v>62078.45</v>
      </c>
      <c r="D22" s="207">
        <v>25144.384999999998</v>
      </c>
      <c r="E22" s="16">
        <v>28653.258790000007</v>
      </c>
      <c r="F22" s="16">
        <v>27344.068517500007</v>
      </c>
      <c r="G22" s="15">
        <v>46.156530631805417</v>
      </c>
      <c r="H22" s="15">
        <v>113.95490003036466</v>
      </c>
      <c r="I22" s="16">
        <v>3508.8737900000087</v>
      </c>
      <c r="J22" s="15">
        <v>127.90973945162914</v>
      </c>
      <c r="K22" s="16">
        <v>6252.1039500000079</v>
      </c>
      <c r="L22" s="37">
        <v>122.06544132570269</v>
      </c>
      <c r="M22" s="36">
        <v>4942.9136775000079</v>
      </c>
      <c r="N22" s="35"/>
      <c r="O22" s="35">
        <v>122.84357220680097</v>
      </c>
      <c r="P22" s="44">
        <v>126.49412268577575</v>
      </c>
      <c r="Q22" s="52">
        <v>127.98617043932083</v>
      </c>
    </row>
    <row r="23" spans="1:17" s="221" customFormat="1" ht="27" customHeight="1">
      <c r="A23" s="24">
        <v>19</v>
      </c>
      <c r="B23" s="206" t="s">
        <v>21</v>
      </c>
      <c r="C23" s="207">
        <v>68752.800000000003</v>
      </c>
      <c r="D23" s="207">
        <v>25116.880000000001</v>
      </c>
      <c r="E23" s="16">
        <v>26753.676079999997</v>
      </c>
      <c r="F23" s="16">
        <v>25812.862959374997</v>
      </c>
      <c r="G23" s="249">
        <v>38.912853120163824</v>
      </c>
      <c r="H23" s="15">
        <v>106.51671736298456</v>
      </c>
      <c r="I23" s="16">
        <v>1636.7960799999964</v>
      </c>
      <c r="J23" s="15">
        <v>122.05753666220814</v>
      </c>
      <c r="K23" s="16">
        <v>4834.7706099999959</v>
      </c>
      <c r="L23" s="37">
        <v>117.76529167802008</v>
      </c>
      <c r="M23" s="36">
        <v>3893.9574893749959</v>
      </c>
      <c r="N23" s="35"/>
      <c r="O23" s="35">
        <v>133.42664164223697</v>
      </c>
      <c r="P23" s="44">
        <v>156.89471959190982</v>
      </c>
      <c r="Q23" s="52">
        <v>123.35429000482591</v>
      </c>
    </row>
    <row r="24" spans="1:17" s="221" customFormat="1" ht="27" customHeight="1">
      <c r="A24" s="24">
        <v>20</v>
      </c>
      <c r="B24" s="206" t="s">
        <v>22</v>
      </c>
      <c r="C24" s="207">
        <v>34850.199999999997</v>
      </c>
      <c r="D24" s="207">
        <v>16399.695</v>
      </c>
      <c r="E24" s="16">
        <v>13845.319539999999</v>
      </c>
      <c r="F24" s="16">
        <v>13415.501039999999</v>
      </c>
      <c r="G24" s="249">
        <v>39.728092062599352</v>
      </c>
      <c r="H24" s="249">
        <v>84.424250207092257</v>
      </c>
      <c r="I24" s="250">
        <v>-2554.3754600000011</v>
      </c>
      <c r="J24" s="249">
        <v>76.995984416468062</v>
      </c>
      <c r="K24" s="250">
        <v>-4136.5526900000023</v>
      </c>
      <c r="L24" s="37">
        <v>125.39791666135507</v>
      </c>
      <c r="M24" s="36">
        <v>2717.156603999998</v>
      </c>
      <c r="N24" s="35"/>
      <c r="O24" s="35">
        <v>118.35601406053422</v>
      </c>
      <c r="P24" s="44">
        <v>117.98963157568284</v>
      </c>
      <c r="Q24" s="52">
        <v>174.87259562961262</v>
      </c>
    </row>
    <row r="25" spans="1:17" s="221" customFormat="1" ht="27" customHeight="1">
      <c r="A25" s="24">
        <v>21</v>
      </c>
      <c r="B25" s="206" t="s">
        <v>23</v>
      </c>
      <c r="C25" s="207">
        <v>54787.8</v>
      </c>
      <c r="D25" s="207">
        <v>19866.3</v>
      </c>
      <c r="E25" s="16">
        <v>20671.258010000005</v>
      </c>
      <c r="F25" s="16">
        <v>19963.551844375004</v>
      </c>
      <c r="G25" s="249">
        <v>37.729673412694076</v>
      </c>
      <c r="H25" s="15">
        <v>104.05187684672035</v>
      </c>
      <c r="I25" s="16">
        <v>804.95801000000574</v>
      </c>
      <c r="J25" s="15">
        <v>115.66916795075322</v>
      </c>
      <c r="K25" s="16">
        <v>2800.2398500000054</v>
      </c>
      <c r="L25" s="37">
        <v>111.70909047061819</v>
      </c>
      <c r="M25" s="36">
        <v>2092.5336843750047</v>
      </c>
      <c r="N25" s="35"/>
      <c r="O25" s="35">
        <v>116.40698606912258</v>
      </c>
      <c r="P25" s="58">
        <v>75.964610879647651</v>
      </c>
      <c r="Q25" s="52">
        <v>119.1475551170097</v>
      </c>
    </row>
    <row r="26" spans="1:17" s="221" customFormat="1" ht="27" customHeight="1">
      <c r="A26" s="24">
        <v>22</v>
      </c>
      <c r="B26" s="206" t="s">
        <v>24</v>
      </c>
      <c r="C26" s="207">
        <v>77593.899999999994</v>
      </c>
      <c r="D26" s="207">
        <v>26924.95</v>
      </c>
      <c r="E26" s="16">
        <v>40295.303690000001</v>
      </c>
      <c r="F26" s="16">
        <v>39775.311126250002</v>
      </c>
      <c r="G26" s="15">
        <v>51.93101995131061</v>
      </c>
      <c r="H26" s="15">
        <v>149.6578589375282</v>
      </c>
      <c r="I26" s="16">
        <v>13370.35369</v>
      </c>
      <c r="J26" s="249">
        <v>111.77323926018077</v>
      </c>
      <c r="K26" s="250">
        <v>4244.3634499999898</v>
      </c>
      <c r="L26" s="37">
        <v>110.33085645327398</v>
      </c>
      <c r="M26" s="36">
        <v>3724.3708862499916</v>
      </c>
      <c r="N26" s="35"/>
      <c r="O26" s="35">
        <v>123.84279508411822</v>
      </c>
      <c r="P26" s="44">
        <v>107.4738159865083</v>
      </c>
      <c r="Q26" s="52">
        <v>134.24436580367686</v>
      </c>
    </row>
    <row r="27" spans="1:17" s="221" customFormat="1" ht="27" customHeight="1">
      <c r="A27" s="24">
        <v>23</v>
      </c>
      <c r="B27" s="206" t="s">
        <v>25</v>
      </c>
      <c r="C27" s="207">
        <v>118927.39</v>
      </c>
      <c r="D27" s="207">
        <v>48814.517</v>
      </c>
      <c r="E27" s="16">
        <v>63876.521799999995</v>
      </c>
      <c r="F27" s="16">
        <v>61546.321837499992</v>
      </c>
      <c r="G27" s="15">
        <v>53.710521857075975</v>
      </c>
      <c r="H27" s="15">
        <v>130.85558503016631</v>
      </c>
      <c r="I27" s="16">
        <v>15062.004799999995</v>
      </c>
      <c r="J27" s="15">
        <v>120.4590625767743</v>
      </c>
      <c r="K27" s="16">
        <v>10848.94509999999</v>
      </c>
      <c r="L27" s="37">
        <v>116.06474530355069</v>
      </c>
      <c r="M27" s="36">
        <v>8518.7451374999873</v>
      </c>
      <c r="N27" s="35"/>
      <c r="O27" s="35">
        <v>148.72256413456441</v>
      </c>
      <c r="P27" s="58">
        <v>85.112125490316132</v>
      </c>
      <c r="Q27" s="52">
        <v>122.02243320150792</v>
      </c>
    </row>
    <row r="28" spans="1:17" s="221" customFormat="1" ht="27" customHeight="1">
      <c r="A28" s="24">
        <v>24</v>
      </c>
      <c r="B28" s="206" t="s">
        <v>26</v>
      </c>
      <c r="C28" s="207">
        <v>39819.300000000003</v>
      </c>
      <c r="D28" s="207">
        <v>17424.385999999999</v>
      </c>
      <c r="E28" s="16">
        <v>16482.928800000002</v>
      </c>
      <c r="F28" s="16">
        <v>15977.436939375002</v>
      </c>
      <c r="G28" s="15">
        <v>41.394320844414644</v>
      </c>
      <c r="H28" s="249">
        <v>94.596898851988257</v>
      </c>
      <c r="I28" s="250">
        <v>-941.4571999999971</v>
      </c>
      <c r="J28" s="249">
        <v>113.85613523798293</v>
      </c>
      <c r="K28" s="250">
        <v>2005.9497900000024</v>
      </c>
      <c r="L28" s="37">
        <v>110.36444087083748</v>
      </c>
      <c r="M28" s="36">
        <v>1500.457929375003</v>
      </c>
      <c r="N28" s="35"/>
      <c r="O28" s="56">
        <v>100.77797247947365</v>
      </c>
      <c r="P28" s="44">
        <v>125.44693379127914</v>
      </c>
      <c r="Q28" s="52">
        <v>118.70948674835418</v>
      </c>
    </row>
    <row r="29" spans="1:17" s="221" customFormat="1" ht="27" customHeight="1">
      <c r="A29" s="24">
        <v>25</v>
      </c>
      <c r="B29" s="206" t="s">
        <v>27</v>
      </c>
      <c r="C29" s="207">
        <v>69109.3</v>
      </c>
      <c r="D29" s="207">
        <v>26853.014999999999</v>
      </c>
      <c r="E29" s="16">
        <v>28043.164519999998</v>
      </c>
      <c r="F29" s="16">
        <v>27145.237446874999</v>
      </c>
      <c r="G29" s="15">
        <v>40.577989532523119</v>
      </c>
      <c r="H29" s="15">
        <v>104.43208898516609</v>
      </c>
      <c r="I29" s="16">
        <v>1190.149519999999</v>
      </c>
      <c r="J29" s="15">
        <v>133.81864527923324</v>
      </c>
      <c r="K29" s="16">
        <v>7087.0679600000003</v>
      </c>
      <c r="L29" s="37">
        <v>129.53384409713274</v>
      </c>
      <c r="M29" s="36">
        <v>6189.1408868750004</v>
      </c>
      <c r="N29" s="35"/>
      <c r="O29" s="56">
        <v>114.24501939623204</v>
      </c>
      <c r="P29" s="44">
        <v>212.60016612168462</v>
      </c>
      <c r="Q29" s="52">
        <v>122.11018260611178</v>
      </c>
    </row>
    <row r="30" spans="1:17" s="221" customFormat="1" ht="27" customHeight="1">
      <c r="A30" s="24">
        <v>26</v>
      </c>
      <c r="B30" s="206" t="s">
        <v>28</v>
      </c>
      <c r="C30" s="207">
        <v>260085.46299999999</v>
      </c>
      <c r="D30" s="207">
        <v>105424.48299999999</v>
      </c>
      <c r="E30" s="16">
        <v>119185.32338</v>
      </c>
      <c r="F30" s="16">
        <v>112698.42394187501</v>
      </c>
      <c r="G30" s="15">
        <v>45.825445991958425</v>
      </c>
      <c r="H30" s="15">
        <v>113.05279379933029</v>
      </c>
      <c r="I30" s="16">
        <v>13760.840380000009</v>
      </c>
      <c r="J30" s="249">
        <v>110.17765806995821</v>
      </c>
      <c r="K30" s="250">
        <v>11009.740900000004</v>
      </c>
      <c r="L30" s="37">
        <v>104.18101881976112</v>
      </c>
      <c r="M30" s="36">
        <v>4522.8414618750103</v>
      </c>
      <c r="N30" s="35"/>
      <c r="O30" s="56">
        <v>98.063304965351733</v>
      </c>
      <c r="P30" s="44">
        <v>107.22921201203278</v>
      </c>
      <c r="Q30" s="52">
        <v>140.14090566970745</v>
      </c>
    </row>
    <row r="31" spans="1:17" s="221" customFormat="1" ht="27" customHeight="1">
      <c r="A31" s="24">
        <v>27</v>
      </c>
      <c r="B31" s="206" t="s">
        <v>29</v>
      </c>
      <c r="C31" s="207">
        <v>66906.960000000006</v>
      </c>
      <c r="D31" s="207">
        <v>25450.35</v>
      </c>
      <c r="E31" s="16">
        <v>46906.648370000003</v>
      </c>
      <c r="F31" s="16">
        <v>44381.637472500006</v>
      </c>
      <c r="G31" s="15">
        <v>70.107277882599945</v>
      </c>
      <c r="H31" s="15">
        <v>184.30649625643659</v>
      </c>
      <c r="I31" s="16">
        <v>21456.298370000004</v>
      </c>
      <c r="J31" s="15">
        <v>201.71402755987455</v>
      </c>
      <c r="K31" s="16">
        <v>23652.61445999999</v>
      </c>
      <c r="L31" s="37">
        <v>190.85564958006884</v>
      </c>
      <c r="M31" s="36">
        <v>21127.603562499993</v>
      </c>
      <c r="N31" s="35"/>
      <c r="O31" s="35">
        <v>216.25463853920297</v>
      </c>
      <c r="P31" s="58">
        <v>90.058304688645478</v>
      </c>
      <c r="Q31" s="52">
        <v>146.18219364998558</v>
      </c>
    </row>
    <row r="32" spans="1:17" s="221" customFormat="1" ht="27" customHeight="1">
      <c r="A32" s="24">
        <v>28</v>
      </c>
      <c r="B32" s="206" t="s">
        <v>30</v>
      </c>
      <c r="C32" s="207">
        <v>159714.4</v>
      </c>
      <c r="D32" s="207">
        <v>63222.601999999999</v>
      </c>
      <c r="E32" s="16">
        <v>65840.049310000002</v>
      </c>
      <c r="F32" s="16">
        <v>62960.921801875003</v>
      </c>
      <c r="G32" s="15">
        <v>41.223614971474085</v>
      </c>
      <c r="H32" s="15">
        <v>104.14004996187916</v>
      </c>
      <c r="I32" s="16">
        <v>2617.4473100000032</v>
      </c>
      <c r="J32" s="15">
        <v>121.75037649509764</v>
      </c>
      <c r="K32" s="16">
        <v>11762.147290000008</v>
      </c>
      <c r="L32" s="37">
        <v>116.42633950294474</v>
      </c>
      <c r="M32" s="36">
        <v>8883.0197818750094</v>
      </c>
      <c r="N32" s="35"/>
      <c r="O32" s="35">
        <v>122.36298422912898</v>
      </c>
      <c r="P32" s="58">
        <v>98.299224135324465</v>
      </c>
      <c r="Q32" s="52">
        <v>121.70699298170801</v>
      </c>
    </row>
    <row r="33" spans="1:17" s="221" customFormat="1" ht="27" customHeight="1">
      <c r="A33" s="24">
        <v>29</v>
      </c>
      <c r="B33" s="206" t="s">
        <v>31</v>
      </c>
      <c r="C33" s="207">
        <v>78805.538</v>
      </c>
      <c r="D33" s="207">
        <v>32089.598000000002</v>
      </c>
      <c r="E33" s="16">
        <v>32752.069880000003</v>
      </c>
      <c r="F33" s="16">
        <v>31696.566055625004</v>
      </c>
      <c r="G33" s="15">
        <v>41.560619610261398</v>
      </c>
      <c r="H33" s="15">
        <v>102.0644443099599</v>
      </c>
      <c r="I33" s="16">
        <v>662.47188000000097</v>
      </c>
      <c r="J33" s="249">
        <v>103.74685556185158</v>
      </c>
      <c r="K33" s="250">
        <v>1182.8529600000038</v>
      </c>
      <c r="L33" s="37">
        <v>100.4033965617447</v>
      </c>
      <c r="M33" s="36">
        <v>127.34913562500515</v>
      </c>
      <c r="N33" s="35"/>
      <c r="O33" s="35">
        <v>118.65093149625439</v>
      </c>
      <c r="P33" s="58">
        <v>85.314623977848342</v>
      </c>
      <c r="Q33" s="52">
        <v>124.48922570483005</v>
      </c>
    </row>
    <row r="34" spans="1:17" s="221" customFormat="1" ht="27" customHeight="1">
      <c r="A34" s="24">
        <v>30</v>
      </c>
      <c r="B34" s="206" t="s">
        <v>32</v>
      </c>
      <c r="C34" s="207">
        <v>69821.445000000007</v>
      </c>
      <c r="D34" s="207">
        <v>23369.401000000002</v>
      </c>
      <c r="E34" s="16">
        <v>24065.38334</v>
      </c>
      <c r="F34" s="16">
        <v>23197.786728125</v>
      </c>
      <c r="G34" s="249">
        <v>34.46703708294779</v>
      </c>
      <c r="H34" s="15">
        <v>102.9781779173544</v>
      </c>
      <c r="I34" s="16">
        <v>695.98233999999866</v>
      </c>
      <c r="J34" s="249">
        <v>106.28167317304627</v>
      </c>
      <c r="K34" s="250">
        <v>1422.3606800000052</v>
      </c>
      <c r="L34" s="37">
        <v>102.45004422092914</v>
      </c>
      <c r="M34" s="36">
        <v>554.764068125005</v>
      </c>
      <c r="N34" s="35"/>
      <c r="O34" s="56">
        <v>108.00530754233479</v>
      </c>
      <c r="P34" s="58">
        <v>72.074498468816671</v>
      </c>
      <c r="Q34" s="59">
        <v>114.31990350558863</v>
      </c>
    </row>
    <row r="35" spans="1:17" s="221" customFormat="1" ht="27" customHeight="1">
      <c r="A35" s="24">
        <v>31</v>
      </c>
      <c r="B35" s="206" t="s">
        <v>33</v>
      </c>
      <c r="C35" s="207">
        <v>140989.15400000001</v>
      </c>
      <c r="D35" s="207">
        <v>58970.911</v>
      </c>
      <c r="E35" s="16">
        <v>54599.731260000022</v>
      </c>
      <c r="F35" s="16">
        <v>53241.456991250023</v>
      </c>
      <c r="G35" s="249">
        <v>38.726192555208904</v>
      </c>
      <c r="H35" s="249">
        <v>92.587566198527981</v>
      </c>
      <c r="I35" s="250">
        <v>-4371.1797399999778</v>
      </c>
      <c r="J35" s="249">
        <v>112.81928067044167</v>
      </c>
      <c r="K35" s="250">
        <v>6203.9863700000278</v>
      </c>
      <c r="L35" s="37">
        <v>110.01268213200144</v>
      </c>
      <c r="M35" s="36">
        <v>4845.7121012500284</v>
      </c>
      <c r="N35" s="35"/>
      <c r="O35" s="35">
        <v>127.47786812581205</v>
      </c>
      <c r="P35" s="58">
        <v>89.820123324808776</v>
      </c>
      <c r="Q35" s="52">
        <v>131.74058675213558</v>
      </c>
    </row>
    <row r="36" spans="1:17" s="221" customFormat="1" ht="27" customHeight="1">
      <c r="A36" s="24">
        <v>32</v>
      </c>
      <c r="B36" s="206" t="s">
        <v>34</v>
      </c>
      <c r="C36" s="207">
        <v>39918.300000000003</v>
      </c>
      <c r="D36" s="207">
        <v>14970.49</v>
      </c>
      <c r="E36" s="16">
        <v>11758.431480000003</v>
      </c>
      <c r="F36" s="16">
        <v>11387.035791250002</v>
      </c>
      <c r="G36" s="249">
        <v>29.456243076483723</v>
      </c>
      <c r="H36" s="249">
        <v>78.54406555830839</v>
      </c>
      <c r="I36" s="250">
        <v>-3212.0585199999969</v>
      </c>
      <c r="J36" s="249">
        <v>86.875809821863754</v>
      </c>
      <c r="K36" s="250">
        <v>-1776.3275099999937</v>
      </c>
      <c r="L36" s="37">
        <v>84.131795768681101</v>
      </c>
      <c r="M36" s="36">
        <v>-2147.7231987499945</v>
      </c>
      <c r="N36" s="35"/>
      <c r="O36" s="56">
        <v>84.435202498063319</v>
      </c>
      <c r="P36" s="58">
        <v>62.898126436859577</v>
      </c>
      <c r="Q36" s="59">
        <v>99.282491346534059</v>
      </c>
    </row>
    <row r="37" spans="1:17" s="221" customFormat="1" ht="27" customHeight="1">
      <c r="A37" s="24">
        <v>33</v>
      </c>
      <c r="B37" s="206" t="s">
        <v>35</v>
      </c>
      <c r="C37" s="207">
        <v>63341.9</v>
      </c>
      <c r="D37" s="207">
        <v>20812.004000000001</v>
      </c>
      <c r="E37" s="16">
        <v>38153.957970000003</v>
      </c>
      <c r="F37" s="16">
        <v>37341.727063124999</v>
      </c>
      <c r="G37" s="15">
        <v>60.234943962842927</v>
      </c>
      <c r="H37" s="15">
        <v>183.32668958741311</v>
      </c>
      <c r="I37" s="16">
        <v>17341.953970000002</v>
      </c>
      <c r="J37" s="15">
        <v>174.74651109165288</v>
      </c>
      <c r="K37" s="16">
        <v>16320.069709999996</v>
      </c>
      <c r="L37" s="37">
        <v>171.02646408397891</v>
      </c>
      <c r="M37" s="36">
        <v>15507.838803124992</v>
      </c>
      <c r="N37" s="35"/>
      <c r="O37" s="56">
        <v>112.30742189536571</v>
      </c>
      <c r="P37" s="44">
        <v>110.64405889493449</v>
      </c>
      <c r="Q37" s="59">
        <v>113.75274607576343</v>
      </c>
    </row>
    <row r="38" spans="1:17" s="221" customFormat="1" ht="27" customHeight="1">
      <c r="A38" s="24">
        <v>34</v>
      </c>
      <c r="B38" s="206" t="s">
        <v>36</v>
      </c>
      <c r="C38" s="207">
        <v>204300</v>
      </c>
      <c r="D38" s="207">
        <v>78502.365000000005</v>
      </c>
      <c r="E38" s="16">
        <v>79651.998619999969</v>
      </c>
      <c r="F38" s="16">
        <v>76430.241063124966</v>
      </c>
      <c r="G38" s="249">
        <v>38.987762418012714</v>
      </c>
      <c r="H38" s="15">
        <v>101.46445730647729</v>
      </c>
      <c r="I38" s="16">
        <v>1149.6336199999641</v>
      </c>
      <c r="J38" s="249">
        <v>109.80327718986432</v>
      </c>
      <c r="K38" s="250">
        <v>7111.3598899999633</v>
      </c>
      <c r="L38" s="37">
        <v>105.36196317157098</v>
      </c>
      <c r="M38" s="36">
        <v>3889.6023331249598</v>
      </c>
      <c r="N38" s="35"/>
      <c r="O38" s="56">
        <v>109.06043891924217</v>
      </c>
      <c r="P38" s="58">
        <v>88.423650364996661</v>
      </c>
      <c r="Q38" s="52">
        <v>120.66815669618234</v>
      </c>
    </row>
    <row r="39" spans="1:17" s="221" customFormat="1" ht="27" customHeight="1">
      <c r="A39" s="24">
        <v>35</v>
      </c>
      <c r="B39" s="206" t="s">
        <v>37</v>
      </c>
      <c r="C39" s="207">
        <v>62898.9</v>
      </c>
      <c r="D39" s="207">
        <v>26178.65</v>
      </c>
      <c r="E39" s="16">
        <v>23085.620269999996</v>
      </c>
      <c r="F39" s="16">
        <v>22044.784983749996</v>
      </c>
      <c r="G39" s="249">
        <v>36.702740858743148</v>
      </c>
      <c r="H39" s="249">
        <v>88.184915073924714</v>
      </c>
      <c r="I39" s="250">
        <v>-3093.0297300000057</v>
      </c>
      <c r="J39" s="15">
        <v>116.63455713735209</v>
      </c>
      <c r="K39" s="16">
        <v>3292.4981999999982</v>
      </c>
      <c r="L39" s="37">
        <v>111.37598659669156</v>
      </c>
      <c r="M39" s="36">
        <v>2251.6629137499986</v>
      </c>
      <c r="N39" s="56"/>
      <c r="O39" s="56">
        <v>103.5423981051535</v>
      </c>
      <c r="P39" s="44">
        <v>195.51680174354962</v>
      </c>
      <c r="Q39" s="52">
        <v>115.02360282284035</v>
      </c>
    </row>
    <row r="40" spans="1:17" s="221" customFormat="1" ht="27" customHeight="1">
      <c r="A40" s="24">
        <v>36</v>
      </c>
      <c r="B40" s="206" t="s">
        <v>38</v>
      </c>
      <c r="C40" s="207">
        <v>40029.449999999997</v>
      </c>
      <c r="D40" s="207">
        <v>15843.625</v>
      </c>
      <c r="E40" s="16">
        <v>19437.753069999999</v>
      </c>
      <c r="F40" s="16">
        <v>18446.975275624998</v>
      </c>
      <c r="G40" s="15">
        <v>48.558631382644528</v>
      </c>
      <c r="H40" s="15">
        <v>122.68501097444555</v>
      </c>
      <c r="I40" s="16">
        <v>3594.1280699999988</v>
      </c>
      <c r="J40" s="15">
        <v>151.60712697669453</v>
      </c>
      <c r="K40" s="16">
        <v>6616.6189599999962</v>
      </c>
      <c r="L40" s="37">
        <v>143.87943466902081</v>
      </c>
      <c r="M40" s="36">
        <v>5625.8411656249955</v>
      </c>
      <c r="N40" s="35"/>
      <c r="O40" s="35">
        <v>162.32971978817909</v>
      </c>
      <c r="P40" s="44">
        <v>113.29488800167664</v>
      </c>
      <c r="Q40" s="59">
        <v>112.09098506155104</v>
      </c>
    </row>
    <row r="41" spans="1:17" s="221" customFormat="1" ht="27" customHeight="1">
      <c r="A41" s="24">
        <v>37</v>
      </c>
      <c r="B41" s="206" t="s">
        <v>39</v>
      </c>
      <c r="C41" s="207">
        <v>206096.62299999999</v>
      </c>
      <c r="D41" s="207">
        <v>80583.521999999997</v>
      </c>
      <c r="E41" s="16">
        <v>88003.774989999962</v>
      </c>
      <c r="F41" s="16">
        <v>85039.046541874966</v>
      </c>
      <c r="G41" s="15">
        <v>42.700250838171165</v>
      </c>
      <c r="H41" s="15">
        <v>109.20815174844303</v>
      </c>
      <c r="I41" s="16">
        <v>7420.2529899999645</v>
      </c>
      <c r="J41" s="249">
        <v>106.87881842425718</v>
      </c>
      <c r="K41" s="250">
        <v>5664.003379999951</v>
      </c>
      <c r="L41" s="37">
        <v>103.27821522831032</v>
      </c>
      <c r="M41" s="36">
        <v>2699.2749318749557</v>
      </c>
      <c r="N41" s="56"/>
      <c r="O41" s="56">
        <v>108.80600461561892</v>
      </c>
      <c r="P41" s="58">
        <v>78.942760118820388</v>
      </c>
      <c r="Q41" s="52">
        <v>116.22531724395364</v>
      </c>
    </row>
    <row r="42" spans="1:17" s="221" customFormat="1" ht="27" customHeight="1">
      <c r="A42" s="24">
        <v>38</v>
      </c>
      <c r="B42" s="206" t="s">
        <v>40</v>
      </c>
      <c r="C42" s="207">
        <v>296110.21000000002</v>
      </c>
      <c r="D42" s="207">
        <v>110519.36</v>
      </c>
      <c r="E42" s="16">
        <v>127702.95606000001</v>
      </c>
      <c r="F42" s="16">
        <v>121451.96771187501</v>
      </c>
      <c r="G42" s="15">
        <v>43.126833100418935</v>
      </c>
      <c r="H42" s="15">
        <v>115.54804159198898</v>
      </c>
      <c r="I42" s="16">
        <v>17183.596060000011</v>
      </c>
      <c r="J42" s="15">
        <v>138.04614364655038</v>
      </c>
      <c r="K42" s="16">
        <v>35195.514210000038</v>
      </c>
      <c r="L42" s="37">
        <v>131.2888620450756</v>
      </c>
      <c r="M42" s="36">
        <v>28944.525861875038</v>
      </c>
      <c r="N42" s="35"/>
      <c r="O42" s="35">
        <v>147.26501903228447</v>
      </c>
      <c r="P42" s="58">
        <v>94.661521170572698</v>
      </c>
      <c r="Q42" s="59">
        <v>109.95897370716949</v>
      </c>
    </row>
    <row r="43" spans="1:17" s="221" customFormat="1" ht="27" customHeight="1">
      <c r="A43" s="24">
        <v>39</v>
      </c>
      <c r="B43" s="206" t="s">
        <v>41</v>
      </c>
      <c r="C43" s="207">
        <v>160172.29999999999</v>
      </c>
      <c r="D43" s="207">
        <v>60595.9</v>
      </c>
      <c r="E43" s="16">
        <v>56492.10520999998</v>
      </c>
      <c r="F43" s="16">
        <v>54256.76998249998</v>
      </c>
      <c r="G43" s="249">
        <v>35.269584822094693</v>
      </c>
      <c r="H43" s="249">
        <v>93.227603204177143</v>
      </c>
      <c r="I43" s="250">
        <v>-4103.7947900000217</v>
      </c>
      <c r="J43" s="249">
        <v>108.38911676705951</v>
      </c>
      <c r="K43" s="250">
        <v>4372.3842499999882</v>
      </c>
      <c r="L43" s="37">
        <v>104.10026950094398</v>
      </c>
      <c r="M43" s="36">
        <v>2137.0490224999885</v>
      </c>
      <c r="N43" s="35"/>
      <c r="O43" s="56">
        <v>107.30530530382624</v>
      </c>
      <c r="P43" s="58">
        <v>90.418418877875254</v>
      </c>
      <c r="Q43" s="52">
        <v>126.83416989329939</v>
      </c>
    </row>
    <row r="44" spans="1:17" s="221" customFormat="1" ht="27" customHeight="1">
      <c r="A44" s="24">
        <v>40</v>
      </c>
      <c r="B44" s="206" t="s">
        <v>42</v>
      </c>
      <c r="C44" s="207">
        <v>42290</v>
      </c>
      <c r="D44" s="207">
        <v>13371</v>
      </c>
      <c r="E44" s="16">
        <v>14407.202740000002</v>
      </c>
      <c r="F44" s="16">
        <v>13943.459926875003</v>
      </c>
      <c r="G44" s="249">
        <v>34.067634759990547</v>
      </c>
      <c r="H44" s="15">
        <v>107.74962785132003</v>
      </c>
      <c r="I44" s="16">
        <v>1036.2027400000024</v>
      </c>
      <c r="J44" s="15">
        <v>117.30310647563709</v>
      </c>
      <c r="K44" s="16">
        <v>2125.1727300000002</v>
      </c>
      <c r="L44" s="37">
        <v>113.52732337831995</v>
      </c>
      <c r="M44" s="36">
        <v>1661.4299168750003</v>
      </c>
      <c r="N44" s="35"/>
      <c r="O44" s="35">
        <v>120.94950957915141</v>
      </c>
      <c r="P44" s="44">
        <v>114.3700766692422</v>
      </c>
      <c r="Q44" s="52">
        <v>129.08485632759002</v>
      </c>
    </row>
    <row r="45" spans="1:17" s="221" customFormat="1" ht="27" customHeight="1">
      <c r="A45" s="24">
        <v>41</v>
      </c>
      <c r="B45" s="206" t="s">
        <v>43</v>
      </c>
      <c r="C45" s="207">
        <v>232885.5</v>
      </c>
      <c r="D45" s="207">
        <v>91943.255000000005</v>
      </c>
      <c r="E45" s="16">
        <v>89851.856139999974</v>
      </c>
      <c r="F45" s="16">
        <v>86439.502654999975</v>
      </c>
      <c r="G45" s="249">
        <v>38.581988204503922</v>
      </c>
      <c r="H45" s="249">
        <v>97.725337372491296</v>
      </c>
      <c r="I45" s="250">
        <v>-2091.3988600000303</v>
      </c>
      <c r="J45" s="249">
        <v>108.61119651201024</v>
      </c>
      <c r="K45" s="250">
        <v>7123.8694999999716</v>
      </c>
      <c r="L45" s="37">
        <v>104.48640921379007</v>
      </c>
      <c r="M45" s="36">
        <v>3711.516014999972</v>
      </c>
      <c r="N45" s="35"/>
      <c r="O45" s="56">
        <v>102.05320697280425</v>
      </c>
      <c r="P45" s="58">
        <v>82.322548538398081</v>
      </c>
      <c r="Q45" s="52">
        <v>119.91649313412023</v>
      </c>
    </row>
    <row r="46" spans="1:17" s="221" customFormat="1" ht="27" customHeight="1">
      <c r="A46" s="24">
        <v>42</v>
      </c>
      <c r="B46" s="206" t="s">
        <v>44</v>
      </c>
      <c r="C46" s="207">
        <v>54605.3</v>
      </c>
      <c r="D46" s="207">
        <v>20451.719000000001</v>
      </c>
      <c r="E46" s="16">
        <v>22258.541929999996</v>
      </c>
      <c r="F46" s="16">
        <v>21695.054661874994</v>
      </c>
      <c r="G46" s="15">
        <v>40.762603501857868</v>
      </c>
      <c r="H46" s="15">
        <v>108.83457732819424</v>
      </c>
      <c r="I46" s="16">
        <v>1806.8229299999948</v>
      </c>
      <c r="J46" s="249">
        <v>109.77711240050829</v>
      </c>
      <c r="K46" s="250">
        <v>1982.4192999999977</v>
      </c>
      <c r="L46" s="37">
        <v>106.99804424034988</v>
      </c>
      <c r="M46" s="36">
        <v>1418.932031874996</v>
      </c>
      <c r="N46" s="35"/>
      <c r="O46" s="56">
        <v>101.99721001098743</v>
      </c>
      <c r="P46" s="58">
        <v>97.90876813629599</v>
      </c>
      <c r="Q46" s="52">
        <v>149.82846479948594</v>
      </c>
    </row>
    <row r="47" spans="1:17" s="221" customFormat="1" ht="27" customHeight="1">
      <c r="A47" s="24">
        <v>43</v>
      </c>
      <c r="B47" s="206" t="s">
        <v>45</v>
      </c>
      <c r="C47" s="207">
        <v>39019.9</v>
      </c>
      <c r="D47" s="207">
        <v>13819.434999999999</v>
      </c>
      <c r="E47" s="16">
        <v>17968.904690000003</v>
      </c>
      <c r="F47" s="16">
        <v>17337.742001250004</v>
      </c>
      <c r="G47" s="15">
        <v>46.050616967239797</v>
      </c>
      <c r="H47" s="15">
        <v>130.02633385518297</v>
      </c>
      <c r="I47" s="16">
        <v>4149.4696900000035</v>
      </c>
      <c r="J47" s="15">
        <v>126.81426442811279</v>
      </c>
      <c r="K47" s="16">
        <v>3799.4382100000057</v>
      </c>
      <c r="L47" s="37">
        <v>122.35987872741703</v>
      </c>
      <c r="M47" s="36">
        <v>3168.2755212500069</v>
      </c>
      <c r="N47" s="35"/>
      <c r="O47" s="35">
        <v>122.31524761319528</v>
      </c>
      <c r="P47" s="44">
        <v>119.0276665146353</v>
      </c>
      <c r="Q47" s="52">
        <v>133.07681509604441</v>
      </c>
    </row>
    <row r="48" spans="1:17" s="221" customFormat="1" ht="27" customHeight="1">
      <c r="A48" s="24">
        <v>44</v>
      </c>
      <c r="B48" s="206" t="s">
        <v>46</v>
      </c>
      <c r="C48" s="207">
        <v>37746.6</v>
      </c>
      <c r="D48" s="207">
        <v>15374.668</v>
      </c>
      <c r="E48" s="18">
        <v>14784.834110000003</v>
      </c>
      <c r="F48" s="18">
        <v>14261.199199375003</v>
      </c>
      <c r="G48" s="251">
        <v>39.168651242760951</v>
      </c>
      <c r="H48" s="251">
        <v>96.163599174954555</v>
      </c>
      <c r="I48" s="252">
        <v>-589.83388999999625</v>
      </c>
      <c r="J48" s="15">
        <v>125.66444650810512</v>
      </c>
      <c r="K48" s="16">
        <v>3019.5062699999999</v>
      </c>
      <c r="L48" s="37">
        <v>121.2137850582411</v>
      </c>
      <c r="M48" s="36">
        <v>2495.8713593749999</v>
      </c>
      <c r="N48" s="35"/>
      <c r="O48" s="35">
        <v>121.17180135134204</v>
      </c>
      <c r="P48" s="44">
        <v>117.28003127782365</v>
      </c>
      <c r="Q48" s="52">
        <v>139.46603842343683</v>
      </c>
    </row>
    <row r="49" spans="1:17" s="221" customFormat="1" ht="27" customHeight="1">
      <c r="A49" s="24">
        <v>45</v>
      </c>
      <c r="B49" s="206" t="s">
        <v>47</v>
      </c>
      <c r="C49" s="207">
        <v>65534.75</v>
      </c>
      <c r="D49" s="207">
        <v>25189.057000000001</v>
      </c>
      <c r="E49" s="18">
        <v>26609.08404999999</v>
      </c>
      <c r="F49" s="18">
        <v>25537.999351874991</v>
      </c>
      <c r="G49" s="232">
        <v>40.603014507570393</v>
      </c>
      <c r="H49" s="232">
        <v>105.63747602778457</v>
      </c>
      <c r="I49" s="18">
        <v>1420.0270499999897</v>
      </c>
      <c r="J49" s="15">
        <v>121.17018945069356</v>
      </c>
      <c r="K49" s="16">
        <v>4648.9928999999902</v>
      </c>
      <c r="L49" s="37">
        <v>116.29277482245328</v>
      </c>
      <c r="M49" s="36">
        <v>3577.9082018749905</v>
      </c>
      <c r="N49" s="56"/>
      <c r="O49" s="56">
        <v>102.80878175113158</v>
      </c>
      <c r="P49" s="44">
        <v>273.46524650578908</v>
      </c>
      <c r="Q49" s="52">
        <v>116.77639625737677</v>
      </c>
    </row>
    <row r="50" spans="1:17" s="221" customFormat="1" ht="27" customHeight="1">
      <c r="A50" s="24">
        <v>46</v>
      </c>
      <c r="B50" s="206" t="s">
        <v>48</v>
      </c>
      <c r="C50" s="207">
        <v>528788.69999999995</v>
      </c>
      <c r="D50" s="207">
        <v>213492.47500000001</v>
      </c>
      <c r="E50" s="18">
        <v>227364.46170000007</v>
      </c>
      <c r="F50" s="18">
        <v>218256.37376437508</v>
      </c>
      <c r="G50" s="232">
        <v>42.997223976230977</v>
      </c>
      <c r="H50" s="232">
        <v>106.4976466734952</v>
      </c>
      <c r="I50" s="18">
        <v>13871.986700000067</v>
      </c>
      <c r="J50" s="15">
        <v>123.63968004789731</v>
      </c>
      <c r="K50" s="16">
        <v>43471.668050000037</v>
      </c>
      <c r="L50" s="37">
        <v>118.68674646369159</v>
      </c>
      <c r="M50" s="36">
        <v>34363.580114375043</v>
      </c>
      <c r="N50" s="35"/>
      <c r="O50" s="35">
        <v>130.93076226516342</v>
      </c>
      <c r="P50" s="58">
        <v>91.477494639682476</v>
      </c>
      <c r="Q50" s="52">
        <v>120.93796323991526</v>
      </c>
    </row>
    <row r="51" spans="1:17" s="221" customFormat="1" ht="27" customHeight="1">
      <c r="A51" s="24">
        <v>47</v>
      </c>
      <c r="B51" s="206" t="s">
        <v>49</v>
      </c>
      <c r="C51" s="207">
        <v>111189.1</v>
      </c>
      <c r="D51" s="207">
        <v>41937.9</v>
      </c>
      <c r="E51" s="18">
        <v>43410.686899999993</v>
      </c>
      <c r="F51" s="18">
        <v>41819.518333124994</v>
      </c>
      <c r="G51" s="251">
        <v>39.042214479656721</v>
      </c>
      <c r="H51" s="232">
        <v>103.5118279646811</v>
      </c>
      <c r="I51" s="18">
        <v>1472.7868999999919</v>
      </c>
      <c r="J51" s="249">
        <v>106.2813606304956</v>
      </c>
      <c r="K51" s="250">
        <v>2565.6255999999994</v>
      </c>
      <c r="L51" s="37">
        <v>102.38574016566599</v>
      </c>
      <c r="M51" s="36">
        <v>974.45703312499973</v>
      </c>
      <c r="N51" s="56"/>
      <c r="O51" s="56">
        <v>105.41683143230389</v>
      </c>
      <c r="P51" s="44">
        <v>101.9849608672244</v>
      </c>
      <c r="Q51" s="59">
        <v>106.03552453167282</v>
      </c>
    </row>
    <row r="52" spans="1:17" s="221" customFormat="1" ht="27" customHeight="1">
      <c r="A52" s="24">
        <v>48</v>
      </c>
      <c r="B52" s="206" t="s">
        <v>50</v>
      </c>
      <c r="C52" s="207">
        <v>155200</v>
      </c>
      <c r="D52" s="207">
        <v>58971.125</v>
      </c>
      <c r="E52" s="18">
        <v>63412.840329999999</v>
      </c>
      <c r="F52" s="18">
        <v>60874.259358124997</v>
      </c>
      <c r="G52" s="232">
        <v>40.858788872422679</v>
      </c>
      <c r="H52" s="232">
        <v>107.53201728812193</v>
      </c>
      <c r="I52" s="18">
        <v>4441.7153299999991</v>
      </c>
      <c r="J52" s="249">
        <v>109.4981130997035</v>
      </c>
      <c r="K52" s="250">
        <v>5500.5726799999975</v>
      </c>
      <c r="L52" s="37">
        <v>105.11461876441474</v>
      </c>
      <c r="M52" s="36">
        <v>2961.9917081249951</v>
      </c>
      <c r="N52" s="56"/>
      <c r="O52" s="35">
        <v>117.19494834018016</v>
      </c>
      <c r="P52" s="58">
        <v>87.251871000305243</v>
      </c>
      <c r="Q52" s="59">
        <v>111.59395052327163</v>
      </c>
    </row>
    <row r="53" spans="1:17" s="221" customFormat="1" ht="27" customHeight="1">
      <c r="A53" s="24">
        <v>49</v>
      </c>
      <c r="B53" s="206" t="s">
        <v>51</v>
      </c>
      <c r="C53" s="207">
        <v>24050</v>
      </c>
      <c r="D53" s="207">
        <v>9451.0499999999993</v>
      </c>
      <c r="E53" s="18">
        <v>10360.29644</v>
      </c>
      <c r="F53" s="18">
        <v>10062.264010625</v>
      </c>
      <c r="G53" s="232">
        <v>43.078155675675674</v>
      </c>
      <c r="H53" s="232">
        <v>109.62058649568039</v>
      </c>
      <c r="I53" s="18">
        <v>909.2464400000008</v>
      </c>
      <c r="J53" s="15">
        <v>116.35748329949793</v>
      </c>
      <c r="K53" s="16">
        <v>1456.4458700000014</v>
      </c>
      <c r="L53" s="37">
        <v>113.01025249152403</v>
      </c>
      <c r="M53" s="36">
        <v>1158.4134406250014</v>
      </c>
      <c r="N53" s="56"/>
      <c r="O53" s="56">
        <v>102.53974835348258</v>
      </c>
      <c r="P53" s="44">
        <v>114.15447381877992</v>
      </c>
      <c r="Q53" s="52">
        <v>123.31710242803453</v>
      </c>
    </row>
    <row r="54" spans="1:17" s="221" customFormat="1" ht="27" customHeight="1">
      <c r="A54" s="24">
        <v>50</v>
      </c>
      <c r="B54" s="206" t="s">
        <v>52</v>
      </c>
      <c r="C54" s="207">
        <v>267289</v>
      </c>
      <c r="D54" s="207">
        <v>101711.55</v>
      </c>
      <c r="E54" s="16">
        <v>129833.49617</v>
      </c>
      <c r="F54" s="16">
        <v>123651.126095625</v>
      </c>
      <c r="G54" s="15">
        <v>48.574201022114636</v>
      </c>
      <c r="H54" s="15">
        <v>127.64872442706849</v>
      </c>
      <c r="I54" s="16">
        <v>28121.946169999996</v>
      </c>
      <c r="J54" s="15">
        <v>142.61415525341363</v>
      </c>
      <c r="K54" s="16">
        <v>38795.200609999985</v>
      </c>
      <c r="L54" s="37">
        <v>135.82319982488147</v>
      </c>
      <c r="M54" s="36">
        <v>32612.830535624991</v>
      </c>
      <c r="N54" s="35"/>
      <c r="O54" s="35">
        <v>158.9191502768804</v>
      </c>
      <c r="P54" s="58">
        <v>72.114964350211778</v>
      </c>
      <c r="Q54" s="59">
        <v>113.41738433073371</v>
      </c>
    </row>
    <row r="55" spans="1:17" s="221" customFormat="1" ht="27" customHeight="1">
      <c r="A55" s="24">
        <v>51</v>
      </c>
      <c r="B55" s="206" t="s">
        <v>53</v>
      </c>
      <c r="C55" s="207">
        <v>143750.70000000001</v>
      </c>
      <c r="D55" s="207">
        <v>57908.135000000002</v>
      </c>
      <c r="E55" s="16">
        <v>68107.06988000001</v>
      </c>
      <c r="F55" s="16">
        <v>64915.098451250007</v>
      </c>
      <c r="G55" s="15">
        <v>47.378600507684489</v>
      </c>
      <c r="H55" s="15">
        <v>117.61226618678016</v>
      </c>
      <c r="I55" s="16">
        <v>10198.934880000008</v>
      </c>
      <c r="J55" s="15">
        <v>120.20363571013021</v>
      </c>
      <c r="K55" s="16">
        <v>11447.327870000008</v>
      </c>
      <c r="L55" s="37">
        <v>114.57005653113103</v>
      </c>
      <c r="M55" s="36">
        <v>8255.3564412500054</v>
      </c>
      <c r="N55" s="35"/>
      <c r="O55" s="35">
        <v>124.04368327991671</v>
      </c>
      <c r="P55" s="58">
        <v>71.743359660006618</v>
      </c>
      <c r="Q55" s="59">
        <v>112.01503950913451</v>
      </c>
    </row>
    <row r="56" spans="1:17" s="221" customFormat="1" ht="27" customHeight="1">
      <c r="A56" s="24">
        <v>52</v>
      </c>
      <c r="B56" s="206" t="s">
        <v>54</v>
      </c>
      <c r="C56" s="207">
        <v>38490.699999999997</v>
      </c>
      <c r="D56" s="207">
        <v>14581.424999999999</v>
      </c>
      <c r="E56" s="16">
        <v>15623.276619999997</v>
      </c>
      <c r="F56" s="16">
        <v>15119.672775624997</v>
      </c>
      <c r="G56" s="15">
        <v>40.589744068047601</v>
      </c>
      <c r="H56" s="15">
        <v>107.14506037647212</v>
      </c>
      <c r="I56" s="16">
        <v>1041.8516199999976</v>
      </c>
      <c r="J56" s="15">
        <v>120.47525760052302</v>
      </c>
      <c r="K56" s="16">
        <v>2655.2390900000009</v>
      </c>
      <c r="L56" s="37">
        <v>116.59183388887833</v>
      </c>
      <c r="M56" s="36">
        <v>2151.6352456250006</v>
      </c>
      <c r="N56" s="35"/>
      <c r="O56" s="35">
        <v>127.81325097748642</v>
      </c>
      <c r="P56" s="44">
        <v>142.9184486068055</v>
      </c>
      <c r="Q56" s="59">
        <v>113.53260916064602</v>
      </c>
    </row>
    <row r="57" spans="1:17" s="221" customFormat="1" ht="27" customHeight="1">
      <c r="A57" s="24">
        <v>53</v>
      </c>
      <c r="B57" s="206" t="s">
        <v>55</v>
      </c>
      <c r="C57" s="207">
        <v>52850</v>
      </c>
      <c r="D57" s="207">
        <v>21657.925999999999</v>
      </c>
      <c r="E57" s="16">
        <v>22110.423119999996</v>
      </c>
      <c r="F57" s="16">
        <v>21377.178453124994</v>
      </c>
      <c r="G57" s="15">
        <v>41.83618376537369</v>
      </c>
      <c r="H57" s="15">
        <v>102.08929109832583</v>
      </c>
      <c r="I57" s="16">
        <v>452.49711999999636</v>
      </c>
      <c r="J57" s="15">
        <v>131.04835091964398</v>
      </c>
      <c r="K57" s="16">
        <v>5238.4648199999974</v>
      </c>
      <c r="L57" s="37">
        <v>126.70241398785936</v>
      </c>
      <c r="M57" s="36">
        <v>4505.2201531249957</v>
      </c>
      <c r="N57" s="35"/>
      <c r="O57" s="35">
        <v>120.21315656417005</v>
      </c>
      <c r="P57" s="44">
        <v>129.14600125478682</v>
      </c>
      <c r="Q57" s="52">
        <v>132.9420771763279</v>
      </c>
    </row>
    <row r="58" spans="1:17" s="221" customFormat="1" ht="27" customHeight="1">
      <c r="A58" s="24">
        <v>54</v>
      </c>
      <c r="B58" s="206" t="s">
        <v>56</v>
      </c>
      <c r="C58" s="207">
        <v>64736.1</v>
      </c>
      <c r="D58" s="207">
        <v>22182.656189999998</v>
      </c>
      <c r="E58" s="16">
        <v>22408.927039999995</v>
      </c>
      <c r="F58" s="16">
        <v>21630.336694999995</v>
      </c>
      <c r="G58" s="249">
        <v>34.615812568257894</v>
      </c>
      <c r="H58" s="15">
        <v>101.02003496813876</v>
      </c>
      <c r="I58" s="16">
        <v>226.27084999999715</v>
      </c>
      <c r="J58" s="249">
        <v>110.2129216262247</v>
      </c>
      <c r="K58" s="250">
        <v>2076.5316099999909</v>
      </c>
      <c r="L58" s="37">
        <v>106.38361214972687</v>
      </c>
      <c r="M58" s="36">
        <v>1297.9412649999904</v>
      </c>
      <c r="N58" s="35"/>
      <c r="O58" s="56">
        <v>110.32376188912329</v>
      </c>
      <c r="P58" s="58">
        <v>69.1561465548006</v>
      </c>
      <c r="Q58" s="52">
        <v>139.41307585256547</v>
      </c>
    </row>
    <row r="59" spans="1:17" s="221" customFormat="1" ht="27" customHeight="1">
      <c r="A59" s="24">
        <v>55</v>
      </c>
      <c r="B59" s="206" t="s">
        <v>57</v>
      </c>
      <c r="C59" s="207">
        <v>46718.3</v>
      </c>
      <c r="D59" s="207">
        <v>19763.7</v>
      </c>
      <c r="E59" s="16">
        <v>21403.751900000007</v>
      </c>
      <c r="F59" s="16">
        <v>20534.687791875007</v>
      </c>
      <c r="G59" s="15">
        <v>45.814492179724013</v>
      </c>
      <c r="H59" s="15">
        <v>108.29830396130282</v>
      </c>
      <c r="I59" s="16">
        <v>1640.0519000000058</v>
      </c>
      <c r="J59" s="15">
        <v>116.60738868652174</v>
      </c>
      <c r="K59" s="16">
        <v>3048.352520000004</v>
      </c>
      <c r="L59" s="37">
        <v>111.87273764388669</v>
      </c>
      <c r="M59" s="36">
        <v>2179.2884118750044</v>
      </c>
      <c r="N59" s="35"/>
      <c r="O59" s="56">
        <v>113.51720288980611</v>
      </c>
      <c r="P59" s="58">
        <v>91.350357343661742</v>
      </c>
      <c r="Q59" s="52">
        <v>147.22195821164868</v>
      </c>
    </row>
    <row r="60" spans="1:17" s="221" customFormat="1" ht="27" customHeight="1">
      <c r="A60" s="24">
        <v>56</v>
      </c>
      <c r="B60" s="206" t="s">
        <v>58</v>
      </c>
      <c r="C60" s="207">
        <v>10536500.1</v>
      </c>
      <c r="D60" s="207">
        <v>4109235</v>
      </c>
      <c r="E60" s="16">
        <v>4327062.3499700008</v>
      </c>
      <c r="F60" s="16">
        <v>4159843.8846043758</v>
      </c>
      <c r="G60" s="15">
        <v>41.067359264486704</v>
      </c>
      <c r="H60" s="15">
        <v>105.30092219038339</v>
      </c>
      <c r="I60" s="16">
        <v>217827.3499700008</v>
      </c>
      <c r="J60" s="15">
        <v>126.23390410814071</v>
      </c>
      <c r="K60" s="16">
        <v>899249.21170000033</v>
      </c>
      <c r="L60" s="37">
        <v>120.26776879441037</v>
      </c>
      <c r="M60" s="36">
        <v>701025.34468837548</v>
      </c>
      <c r="N60" s="35"/>
      <c r="O60" s="35">
        <v>124.9557682430886</v>
      </c>
      <c r="P60" s="44">
        <v>107.27153639949717</v>
      </c>
      <c r="Q60" s="52">
        <v>124.6456662135448</v>
      </c>
    </row>
    <row r="61" spans="1:17" s="221" customFormat="1" ht="27" customHeight="1">
      <c r="A61" s="24">
        <v>57</v>
      </c>
      <c r="B61" s="206" t="s">
        <v>59</v>
      </c>
      <c r="C61" s="207">
        <v>163000</v>
      </c>
      <c r="D61" s="207">
        <v>66069.850000000006</v>
      </c>
      <c r="E61" s="16">
        <v>74979.290280000001</v>
      </c>
      <c r="F61" s="16">
        <v>72452.109871875</v>
      </c>
      <c r="G61" s="15">
        <v>45.999564588957057</v>
      </c>
      <c r="H61" s="15">
        <v>113.48488044092728</v>
      </c>
      <c r="I61" s="16">
        <v>8909.4402799999953</v>
      </c>
      <c r="J61" s="15">
        <v>125.82821803543662</v>
      </c>
      <c r="K61" s="16">
        <v>15390.676970000008</v>
      </c>
      <c r="L61" s="37">
        <v>121.58717219169839</v>
      </c>
      <c r="M61" s="36">
        <v>12863.496561875007</v>
      </c>
      <c r="N61" s="35"/>
      <c r="O61" s="35">
        <v>124.24195798354742</v>
      </c>
      <c r="P61" s="44">
        <v>123.0387114384466</v>
      </c>
      <c r="Q61" s="52">
        <v>119.80956435751904</v>
      </c>
    </row>
    <row r="62" spans="1:17" s="221" customFormat="1" ht="27" customHeight="1">
      <c r="A62" s="24">
        <v>58</v>
      </c>
      <c r="B62" s="206" t="s">
        <v>60</v>
      </c>
      <c r="C62" s="207">
        <v>98021.9</v>
      </c>
      <c r="D62" s="207">
        <v>44407.96</v>
      </c>
      <c r="E62" s="16">
        <v>35530.129189999992</v>
      </c>
      <c r="F62" s="16">
        <v>34257.038979374993</v>
      </c>
      <c r="G62" s="249">
        <v>36.247133742561601</v>
      </c>
      <c r="H62" s="249">
        <v>80.008469630219437</v>
      </c>
      <c r="I62" s="250">
        <v>-8877.8308100000067</v>
      </c>
      <c r="J62" s="15">
        <v>134.18023000604217</v>
      </c>
      <c r="K62" s="16">
        <v>9050.722209999989</v>
      </c>
      <c r="L62" s="37">
        <v>129.37237984691069</v>
      </c>
      <c r="M62" s="36">
        <v>7777.6319993749894</v>
      </c>
      <c r="N62" s="35"/>
      <c r="O62" s="35">
        <v>125.36536661488596</v>
      </c>
      <c r="P62" s="44">
        <v>133.10161288929672</v>
      </c>
      <c r="Q62" s="52">
        <v>128.97285792269946</v>
      </c>
    </row>
    <row r="63" spans="1:17" s="221" customFormat="1" ht="27" customHeight="1">
      <c r="A63" s="24">
        <v>59</v>
      </c>
      <c r="B63" s="206" t="s">
        <v>61</v>
      </c>
      <c r="C63" s="207">
        <v>132324.79999999999</v>
      </c>
      <c r="D63" s="207">
        <v>53740</v>
      </c>
      <c r="E63" s="16">
        <v>52617.699180000003</v>
      </c>
      <c r="F63" s="16">
        <v>50434.20724625</v>
      </c>
      <c r="G63" s="249">
        <v>39.764049656602545</v>
      </c>
      <c r="H63" s="249">
        <v>97.911609936732418</v>
      </c>
      <c r="I63" s="250">
        <v>-1122.3008199999967</v>
      </c>
      <c r="J63" s="249">
        <v>110.22483390594415</v>
      </c>
      <c r="K63" s="250">
        <v>4880.9983699999939</v>
      </c>
      <c r="L63" s="37">
        <v>105.65080198354408</v>
      </c>
      <c r="M63" s="36">
        <v>2697.5064362499907</v>
      </c>
      <c r="N63" s="35"/>
      <c r="O63" s="56">
        <v>99.317676343779866</v>
      </c>
      <c r="P63" s="44">
        <v>101.64377697246256</v>
      </c>
      <c r="Q63" s="52">
        <v>139.10978296806849</v>
      </c>
    </row>
    <row r="64" spans="1:17" s="221" customFormat="1" ht="27" customHeight="1">
      <c r="A64" s="24">
        <v>60</v>
      </c>
      <c r="B64" s="206" t="s">
        <v>62</v>
      </c>
      <c r="C64" s="207">
        <v>274749.59999999998</v>
      </c>
      <c r="D64" s="207">
        <v>115094.62</v>
      </c>
      <c r="E64" s="16">
        <v>221990.04503999997</v>
      </c>
      <c r="F64" s="16">
        <v>210139.69170187495</v>
      </c>
      <c r="G64" s="15">
        <v>80.797222285309971</v>
      </c>
      <c r="H64" s="15">
        <v>192.87612665127179</v>
      </c>
      <c r="I64" s="16">
        <v>106895.42503999997</v>
      </c>
      <c r="J64" s="15">
        <v>225.88241255382323</v>
      </c>
      <c r="K64" s="16">
        <v>123713.22811999997</v>
      </c>
      <c r="L64" s="37">
        <v>213.82427543714036</v>
      </c>
      <c r="M64" s="36">
        <v>111862.87478187495</v>
      </c>
      <c r="N64" s="35"/>
      <c r="O64" s="35">
        <v>267.00969353607877</v>
      </c>
      <c r="P64" s="58">
        <v>92.4973270531884</v>
      </c>
      <c r="Q64" s="52">
        <v>116.07372023847924</v>
      </c>
    </row>
    <row r="65" spans="1:17" s="221" customFormat="1" ht="27" customHeight="1">
      <c r="A65" s="24">
        <v>61</v>
      </c>
      <c r="B65" s="206" t="s">
        <v>63</v>
      </c>
      <c r="C65" s="207">
        <v>89430.485000000001</v>
      </c>
      <c r="D65" s="207">
        <v>30422.566999999999</v>
      </c>
      <c r="E65" s="16">
        <v>32355.021460000007</v>
      </c>
      <c r="F65" s="16">
        <v>31279.000418125008</v>
      </c>
      <c r="G65" s="249">
        <v>36.178962307987042</v>
      </c>
      <c r="H65" s="15">
        <v>106.35204274511092</v>
      </c>
      <c r="I65" s="16">
        <v>1932.4544600000081</v>
      </c>
      <c r="J65" s="249">
        <v>101.56270973927523</v>
      </c>
      <c r="K65" s="250">
        <v>497.83535000000848</v>
      </c>
      <c r="L65" s="37">
        <v>98.18506979907589</v>
      </c>
      <c r="M65" s="36">
        <v>-578.18569187499088</v>
      </c>
      <c r="N65" s="35"/>
      <c r="O65" s="56">
        <v>114.40509930928633</v>
      </c>
      <c r="P65" s="58">
        <v>96.125887575701256</v>
      </c>
      <c r="Q65" s="59">
        <v>101.02603312723602</v>
      </c>
    </row>
    <row r="66" spans="1:17" s="221" customFormat="1" ht="27" customHeight="1">
      <c r="A66" s="24">
        <v>62</v>
      </c>
      <c r="B66" s="206" t="s">
        <v>64</v>
      </c>
      <c r="C66" s="207">
        <v>53306</v>
      </c>
      <c r="D66" s="207">
        <v>21323.041000000001</v>
      </c>
      <c r="E66" s="16">
        <v>21769.820280000004</v>
      </c>
      <c r="F66" s="16">
        <v>20810.679076250002</v>
      </c>
      <c r="G66" s="15">
        <v>40.839343188384056</v>
      </c>
      <c r="H66" s="15">
        <v>102.09528875360697</v>
      </c>
      <c r="I66" s="16">
        <v>446.77928000000247</v>
      </c>
      <c r="J66" s="249">
        <v>109.64518939817616</v>
      </c>
      <c r="K66" s="250">
        <v>1915.0319399999971</v>
      </c>
      <c r="L66" s="37">
        <v>104.81440909810271</v>
      </c>
      <c r="M66" s="36">
        <v>955.89073624999583</v>
      </c>
      <c r="N66" s="35"/>
      <c r="O66" s="56">
        <v>98.563963447430353</v>
      </c>
      <c r="P66" s="44">
        <v>135.2814592136767</v>
      </c>
      <c r="Q66" s="52">
        <v>135.37222867867646</v>
      </c>
    </row>
    <row r="67" spans="1:17" s="221" customFormat="1" ht="27" customHeight="1">
      <c r="A67" s="24">
        <v>63</v>
      </c>
      <c r="B67" s="206" t="s">
        <v>65</v>
      </c>
      <c r="C67" s="207">
        <v>141581.9</v>
      </c>
      <c r="D67" s="207">
        <v>50636.480000000003</v>
      </c>
      <c r="E67" s="16">
        <v>53466.019290000004</v>
      </c>
      <c r="F67" s="16">
        <v>51028.834482500002</v>
      </c>
      <c r="G67" s="249">
        <v>37.763315289595639</v>
      </c>
      <c r="H67" s="15">
        <v>105.58794625929764</v>
      </c>
      <c r="I67" s="16">
        <v>2829.5392900000006</v>
      </c>
      <c r="J67" s="15">
        <v>130.53233525854588</v>
      </c>
      <c r="K67" s="16">
        <v>12506.038619999992</v>
      </c>
      <c r="L67" s="37">
        <v>124.58217422908757</v>
      </c>
      <c r="M67" s="36">
        <v>10068.85381249999</v>
      </c>
      <c r="N67" s="35"/>
      <c r="O67" s="35">
        <v>137.65743579141667</v>
      </c>
      <c r="P67" s="58">
        <v>85.715895162834826</v>
      </c>
      <c r="Q67" s="59">
        <v>107.69234379718282</v>
      </c>
    </row>
    <row r="68" spans="1:17" s="221" customFormat="1" ht="27" customHeight="1">
      <c r="A68" s="24">
        <v>64</v>
      </c>
      <c r="B68" s="206" t="s">
        <v>66</v>
      </c>
      <c r="C68" s="207">
        <v>26865.1</v>
      </c>
      <c r="D68" s="207">
        <v>9161.5300000000007</v>
      </c>
      <c r="E68" s="16">
        <v>9358.0302099999972</v>
      </c>
      <c r="F68" s="16">
        <v>8976.8303437499981</v>
      </c>
      <c r="G68" s="249">
        <v>34.833409181428685</v>
      </c>
      <c r="H68" s="15">
        <v>102.14484054519275</v>
      </c>
      <c r="I68" s="16">
        <v>196.50020999999651</v>
      </c>
      <c r="J68" s="249">
        <v>103.33973772609413</v>
      </c>
      <c r="K68" s="250">
        <v>302.4331899999961</v>
      </c>
      <c r="L68" s="37">
        <v>99.13018792603026</v>
      </c>
      <c r="M68" s="36">
        <v>-78.766676250003002</v>
      </c>
      <c r="N68" s="35"/>
      <c r="O68" s="35">
        <v>117.20804336298181</v>
      </c>
      <c r="P68" s="44">
        <v>109.26522353336954</v>
      </c>
      <c r="Q68" s="59">
        <v>81.151279776837342</v>
      </c>
    </row>
    <row r="69" spans="1:17" s="221" customFormat="1" ht="27" customHeight="1">
      <c r="A69" s="24">
        <v>65</v>
      </c>
      <c r="B69" s="206" t="s">
        <v>67</v>
      </c>
      <c r="C69" s="207">
        <v>17399.599999999999</v>
      </c>
      <c r="D69" s="207">
        <v>6560.9889999999996</v>
      </c>
      <c r="E69" s="16">
        <v>10187.793109999999</v>
      </c>
      <c r="F69" s="16">
        <v>9960.6568156249996</v>
      </c>
      <c r="G69" s="15">
        <v>58.551881135198499</v>
      </c>
      <c r="H69" s="15">
        <v>155.27831413831055</v>
      </c>
      <c r="I69" s="16">
        <v>3626.8041099999991</v>
      </c>
      <c r="J69" s="15">
        <v>191.62552712714358</v>
      </c>
      <c r="K69" s="16">
        <v>4871.2816499999981</v>
      </c>
      <c r="L69" s="37">
        <v>187.35324640163569</v>
      </c>
      <c r="M69" s="36">
        <v>4644.145355624999</v>
      </c>
      <c r="N69" s="35"/>
      <c r="O69" s="35">
        <v>120.86364907492285</v>
      </c>
      <c r="P69" s="44">
        <v>438.51128874815748</v>
      </c>
      <c r="Q69" s="59">
        <v>108.83318198938137</v>
      </c>
    </row>
    <row r="70" spans="1:17" s="221" customFormat="1" ht="27" customHeight="1">
      <c r="A70" s="24">
        <v>66</v>
      </c>
      <c r="B70" s="206" t="s">
        <v>68</v>
      </c>
      <c r="C70" s="207">
        <v>137986.973</v>
      </c>
      <c r="D70" s="207">
        <v>56759.983999999997</v>
      </c>
      <c r="E70" s="16">
        <v>60587.697260000001</v>
      </c>
      <c r="F70" s="16">
        <v>58077.037410000004</v>
      </c>
      <c r="G70" s="15">
        <v>43.908273326642224</v>
      </c>
      <c r="H70" s="15">
        <v>106.74368276777528</v>
      </c>
      <c r="I70" s="16">
        <v>3827.7132600000041</v>
      </c>
      <c r="J70" s="15">
        <v>115.1782427305106</v>
      </c>
      <c r="K70" s="16">
        <v>7984.2751000000062</v>
      </c>
      <c r="L70" s="37">
        <v>110.40543566414998</v>
      </c>
      <c r="M70" s="36">
        <v>5473.6152500000098</v>
      </c>
      <c r="N70" s="35"/>
      <c r="O70" s="35">
        <v>118.65855768938009</v>
      </c>
      <c r="P70" s="58">
        <v>87.206243980329972</v>
      </c>
      <c r="Q70" s="52">
        <v>115.8232808681837</v>
      </c>
    </row>
    <row r="71" spans="1:17" s="221" customFormat="1" ht="27" customHeight="1">
      <c r="A71" s="24">
        <v>67</v>
      </c>
      <c r="B71" s="206" t="s">
        <v>69</v>
      </c>
      <c r="C71" s="207">
        <v>113094.08</v>
      </c>
      <c r="D71" s="207">
        <v>43154.63</v>
      </c>
      <c r="E71" s="16">
        <v>43379.986410000005</v>
      </c>
      <c r="F71" s="16">
        <v>41824.798547500002</v>
      </c>
      <c r="G71" s="249">
        <v>38.357433395275862</v>
      </c>
      <c r="H71" s="15">
        <v>100.52220679449692</v>
      </c>
      <c r="I71" s="16">
        <v>225.3564100000076</v>
      </c>
      <c r="J71" s="15">
        <v>117.23298420919018</v>
      </c>
      <c r="K71" s="16">
        <v>6376.7601400000058</v>
      </c>
      <c r="L71" s="37">
        <v>113.03014024322803</v>
      </c>
      <c r="M71" s="36">
        <v>4821.5722775000031</v>
      </c>
      <c r="N71" s="35"/>
      <c r="O71" s="35">
        <v>130.55671634703396</v>
      </c>
      <c r="P71" s="58">
        <v>87.202908301782983</v>
      </c>
      <c r="Q71" s="52">
        <v>127.22281786301859</v>
      </c>
    </row>
    <row r="72" spans="1:17" s="221" customFormat="1" ht="27" customHeight="1">
      <c r="A72" s="24">
        <v>68</v>
      </c>
      <c r="B72" s="206" t="s">
        <v>70</v>
      </c>
      <c r="C72" s="207">
        <v>32097.1</v>
      </c>
      <c r="D72" s="207">
        <v>11771.31</v>
      </c>
      <c r="E72" s="16">
        <v>12908.08404</v>
      </c>
      <c r="F72" s="16">
        <v>12463.483380624999</v>
      </c>
      <c r="G72" s="15">
        <v>40.215733010147339</v>
      </c>
      <c r="H72" s="15">
        <v>109.65715829419156</v>
      </c>
      <c r="I72" s="16">
        <v>1136.7740400000002</v>
      </c>
      <c r="J72" s="15">
        <v>127.87908138717428</v>
      </c>
      <c r="K72" s="16">
        <v>2814.1078400000006</v>
      </c>
      <c r="L72" s="37">
        <v>123.47446767929769</v>
      </c>
      <c r="M72" s="36">
        <v>2369.5071806249998</v>
      </c>
      <c r="N72" s="35"/>
      <c r="O72" s="35">
        <v>136.3386115254076</v>
      </c>
      <c r="P72" s="44">
        <v>108.83271654980069</v>
      </c>
      <c r="Q72" s="52">
        <v>115.74374894526977</v>
      </c>
    </row>
    <row r="73" spans="1:17" s="221" customFormat="1" ht="27" customHeight="1">
      <c r="A73" s="24">
        <v>69</v>
      </c>
      <c r="B73" s="206" t="s">
        <v>71</v>
      </c>
      <c r="C73" s="207">
        <v>261268</v>
      </c>
      <c r="D73" s="207">
        <v>115884.548</v>
      </c>
      <c r="E73" s="16">
        <v>117137.85647999999</v>
      </c>
      <c r="F73" s="16">
        <v>111618.18824562499</v>
      </c>
      <c r="G73" s="15">
        <v>44.834367959336767</v>
      </c>
      <c r="H73" s="15">
        <v>101.08151475035308</v>
      </c>
      <c r="I73" s="16">
        <v>1253.3084799999924</v>
      </c>
      <c r="J73" s="15">
        <v>133.42206005736466</v>
      </c>
      <c r="K73" s="16">
        <v>29342.88731999998</v>
      </c>
      <c r="L73" s="37">
        <v>127.13506173936786</v>
      </c>
      <c r="M73" s="36">
        <v>23823.21908562498</v>
      </c>
      <c r="N73" s="35"/>
      <c r="O73" s="35">
        <v>158.20626991592115</v>
      </c>
      <c r="P73" s="58">
        <v>46.959158510722965</v>
      </c>
      <c r="Q73" s="59">
        <v>112.53548078136406</v>
      </c>
    </row>
    <row r="74" spans="1:17" s="221" customFormat="1" ht="27" customHeight="1">
      <c r="A74" s="24">
        <v>70</v>
      </c>
      <c r="B74" s="206" t="s">
        <v>72</v>
      </c>
      <c r="C74" s="207">
        <v>111278</v>
      </c>
      <c r="D74" s="207">
        <v>43660.561999999998</v>
      </c>
      <c r="E74" s="16">
        <v>44855.837319999999</v>
      </c>
      <c r="F74" s="16">
        <v>43498.799384999998</v>
      </c>
      <c r="G74" s="15">
        <v>40.309708405974227</v>
      </c>
      <c r="H74" s="15">
        <v>102.73765445346305</v>
      </c>
      <c r="I74" s="16">
        <v>1195.2753200000006</v>
      </c>
      <c r="J74" s="15">
        <v>117.19888351699672</v>
      </c>
      <c r="K74" s="16">
        <v>6582.5739800000083</v>
      </c>
      <c r="L74" s="37">
        <v>113.65322836095535</v>
      </c>
      <c r="M74" s="36">
        <v>5225.536045000008</v>
      </c>
      <c r="N74" s="35"/>
      <c r="O74" s="56">
        <v>104.93819984025343</v>
      </c>
      <c r="P74" s="44">
        <v>110.89050263274672</v>
      </c>
      <c r="Q74" s="52">
        <v>126.54120127734285</v>
      </c>
    </row>
    <row r="75" spans="1:17" s="233" customFormat="1" ht="27.75" customHeight="1">
      <c r="A75" s="24">
        <v>71</v>
      </c>
      <c r="B75" s="53" t="s">
        <v>73</v>
      </c>
      <c r="C75" s="201">
        <v>241000</v>
      </c>
      <c r="D75" s="201">
        <v>107098.8</v>
      </c>
      <c r="E75" s="16">
        <v>95963.563219999996</v>
      </c>
      <c r="F75" s="16">
        <v>91809.503998125001</v>
      </c>
      <c r="G75" s="249">
        <v>39.818905900414933</v>
      </c>
      <c r="H75" s="249">
        <v>89.602837025251446</v>
      </c>
      <c r="I75" s="250">
        <v>-11135.236780000007</v>
      </c>
      <c r="J75" s="249">
        <v>113.31305847381876</v>
      </c>
      <c r="K75" s="250">
        <v>11274.68048000001</v>
      </c>
      <c r="L75" s="37">
        <v>108.40797638101537</v>
      </c>
      <c r="M75" s="36">
        <v>7120.6212581250147</v>
      </c>
      <c r="N75" s="35"/>
      <c r="O75" s="56">
        <v>105.70576290032882</v>
      </c>
      <c r="P75" s="44">
        <v>109.13428279036572</v>
      </c>
      <c r="Q75" s="52">
        <v>129.96776738861792</v>
      </c>
    </row>
    <row r="76" spans="1:17" s="234" customFormat="1" ht="27.75" customHeight="1">
      <c r="A76" s="24">
        <v>72</v>
      </c>
      <c r="B76" s="53" t="s">
        <v>74</v>
      </c>
      <c r="C76" s="201">
        <v>141847.31200000001</v>
      </c>
      <c r="D76" s="201">
        <v>62284.999000000003</v>
      </c>
      <c r="E76" s="29">
        <v>56262.086589999999</v>
      </c>
      <c r="F76" s="29">
        <v>54530.000601250002</v>
      </c>
      <c r="G76" s="56">
        <v>39.66383697845469</v>
      </c>
      <c r="H76" s="56">
        <v>90.33007544882517</v>
      </c>
      <c r="I76" s="253">
        <v>-6022.9124100000045</v>
      </c>
      <c r="J76" s="249">
        <v>107.10247492110278</v>
      </c>
      <c r="K76" s="250">
        <v>3731.0067699999927</v>
      </c>
      <c r="L76" s="37">
        <v>103.80521548024404</v>
      </c>
      <c r="M76" s="36">
        <v>1998.9207812499953</v>
      </c>
      <c r="N76" s="56"/>
      <c r="O76" s="35">
        <v>118.45816299314976</v>
      </c>
      <c r="P76" s="44">
        <v>100.7530352600629</v>
      </c>
      <c r="Q76" s="52">
        <v>143.59808329003326</v>
      </c>
    </row>
    <row r="77" spans="1:17" s="221" customFormat="1" ht="27.75" customHeight="1">
      <c r="A77" s="24">
        <v>73</v>
      </c>
      <c r="B77" s="53" t="s">
        <v>75</v>
      </c>
      <c r="C77" s="201">
        <v>86384.2</v>
      </c>
      <c r="D77" s="201">
        <v>33207.004000000001</v>
      </c>
      <c r="E77" s="29">
        <v>35985.28282</v>
      </c>
      <c r="F77" s="29">
        <v>34683.883284374999</v>
      </c>
      <c r="G77" s="35">
        <v>41.657250770395514</v>
      </c>
      <c r="H77" s="35">
        <v>108.36654466027709</v>
      </c>
      <c r="I77" s="29">
        <v>2778.2788199999995</v>
      </c>
      <c r="J77" s="249">
        <v>105.46693816240884</v>
      </c>
      <c r="K77" s="250">
        <v>1865.3174099999887</v>
      </c>
      <c r="L77" s="37">
        <v>117.7574716004853</v>
      </c>
      <c r="M77" s="36">
        <v>5230.2250043749882</v>
      </c>
      <c r="N77" s="35"/>
      <c r="O77" s="56">
        <v>114.14207803176468</v>
      </c>
      <c r="P77" s="58">
        <v>91.291933105581464</v>
      </c>
      <c r="Q77" s="52">
        <v>116.21933014318748</v>
      </c>
    </row>
    <row r="78" spans="1:17" s="221" customFormat="1" ht="27.75" customHeight="1">
      <c r="A78" s="24">
        <v>74</v>
      </c>
      <c r="B78" s="53" t="s">
        <v>76</v>
      </c>
      <c r="C78" s="201">
        <v>791250</v>
      </c>
      <c r="D78" s="201">
        <v>319259.5</v>
      </c>
      <c r="E78" s="29">
        <v>338721.67735000001</v>
      </c>
      <c r="F78" s="29">
        <v>324223.64549875003</v>
      </c>
      <c r="G78" s="35">
        <v>42.808426837282781</v>
      </c>
      <c r="H78" s="35">
        <v>106.09603703257069</v>
      </c>
      <c r="I78" s="29">
        <v>19462.177350000013</v>
      </c>
      <c r="J78" s="15">
        <v>129.9932987857579</v>
      </c>
      <c r="K78" s="16">
        <v>78153.109190000017</v>
      </c>
      <c r="L78" s="37">
        <v>124.4293000449936</v>
      </c>
      <c r="M78" s="36">
        <v>63655.077338750038</v>
      </c>
      <c r="N78" s="35"/>
      <c r="O78" s="35">
        <v>130.6620328248589</v>
      </c>
      <c r="P78" s="58">
        <v>70.95495066210313</v>
      </c>
      <c r="Q78" s="52">
        <v>125.97042388437933</v>
      </c>
    </row>
    <row r="79" spans="1:17" s="221" customFormat="1" ht="27.75" customHeight="1">
      <c r="A79" s="24">
        <v>75</v>
      </c>
      <c r="B79" s="53" t="s">
        <v>77</v>
      </c>
      <c r="C79" s="201">
        <v>19500</v>
      </c>
      <c r="D79" s="201">
        <v>7920.55</v>
      </c>
      <c r="E79" s="29">
        <v>9042.5353900000046</v>
      </c>
      <c r="F79" s="29">
        <v>8717.5699281250054</v>
      </c>
      <c r="G79" s="35">
        <v>46.371976358974379</v>
      </c>
      <c r="H79" s="35">
        <v>114.1654984817974</v>
      </c>
      <c r="I79" s="29">
        <v>1121.9853900000044</v>
      </c>
      <c r="J79" s="15">
        <v>117.39289689771644</v>
      </c>
      <c r="K79" s="16">
        <v>1339.7393700000048</v>
      </c>
      <c r="L79" s="37">
        <v>113.1740981520241</v>
      </c>
      <c r="M79" s="36">
        <v>1014.7739081250056</v>
      </c>
      <c r="N79" s="56"/>
      <c r="O79" s="35">
        <v>115.00255709410936</v>
      </c>
      <c r="P79" s="58">
        <v>95.986512333261544</v>
      </c>
      <c r="Q79" s="54">
        <v>117.44085900808552</v>
      </c>
    </row>
    <row r="80" spans="1:17" s="221" customFormat="1" ht="27.75" customHeight="1">
      <c r="A80" s="24">
        <v>76</v>
      </c>
      <c r="B80" s="53" t="s">
        <v>78</v>
      </c>
      <c r="C80" s="201">
        <v>54407.923999999999</v>
      </c>
      <c r="D80" s="201">
        <v>21450.718000000001</v>
      </c>
      <c r="E80" s="29">
        <v>24474.138600000006</v>
      </c>
      <c r="F80" s="29">
        <v>23810.178330000006</v>
      </c>
      <c r="G80" s="35">
        <v>44.982673112100372</v>
      </c>
      <c r="H80" s="35">
        <v>114.09472913680561</v>
      </c>
      <c r="I80" s="29">
        <v>3023.4206000000049</v>
      </c>
      <c r="J80" s="15">
        <v>127.73134648197713</v>
      </c>
      <c r="K80" s="16">
        <v>5313.502410000001</v>
      </c>
      <c r="L80" s="37">
        <v>124.26611566492041</v>
      </c>
      <c r="M80" s="36">
        <v>4649.5421400000014</v>
      </c>
      <c r="N80" s="35"/>
      <c r="O80" s="35">
        <v>123.72912491154113</v>
      </c>
      <c r="P80" s="44">
        <v>123.95215131321157</v>
      </c>
      <c r="Q80" s="54">
        <v>153.79176441434322</v>
      </c>
    </row>
    <row r="81" spans="1:17" s="221" customFormat="1" ht="27.75" customHeight="1">
      <c r="A81" s="24">
        <v>77</v>
      </c>
      <c r="B81" s="53" t="s">
        <v>79</v>
      </c>
      <c r="C81" s="201">
        <v>215092.9</v>
      </c>
      <c r="D81" s="201">
        <v>80587.899999999994</v>
      </c>
      <c r="E81" s="29">
        <v>103472.08616999998</v>
      </c>
      <c r="F81" s="29">
        <v>100146.09018937498</v>
      </c>
      <c r="G81" s="35">
        <v>48.10576554130796</v>
      </c>
      <c r="H81" s="35">
        <v>128.3965535396753</v>
      </c>
      <c r="I81" s="29">
        <v>22884.186169999986</v>
      </c>
      <c r="J81" s="15">
        <v>130.44753996697108</v>
      </c>
      <c r="K81" s="16">
        <v>24151.244859999963</v>
      </c>
      <c r="L81" s="37">
        <v>126.25444780393363</v>
      </c>
      <c r="M81" s="36">
        <v>20825.248879374965</v>
      </c>
      <c r="N81" s="35"/>
      <c r="O81" s="35">
        <v>131.23533530655277</v>
      </c>
      <c r="P81" s="44">
        <v>105.4735123238198</v>
      </c>
      <c r="Q81" s="54">
        <v>130.30027324227399</v>
      </c>
    </row>
    <row r="82" spans="1:17" s="221" customFormat="1" ht="27.75" customHeight="1">
      <c r="A82" s="24">
        <v>78</v>
      </c>
      <c r="B82" s="208" t="s">
        <v>80</v>
      </c>
      <c r="C82" s="209">
        <v>68865</v>
      </c>
      <c r="D82" s="209">
        <v>27130.115000000002</v>
      </c>
      <c r="E82" s="29">
        <v>28027.598450000005</v>
      </c>
      <c r="F82" s="29">
        <v>26810.540253750005</v>
      </c>
      <c r="G82" s="35">
        <v>40.699337036230318</v>
      </c>
      <c r="H82" s="35">
        <v>103.30807093888103</v>
      </c>
      <c r="I82" s="29">
        <v>897.48345000000336</v>
      </c>
      <c r="J82" s="249">
        <v>76.667750690555081</v>
      </c>
      <c r="K82" s="250">
        <v>-8529.62175999998</v>
      </c>
      <c r="L82" s="37">
        <v>117.22404509073347</v>
      </c>
      <c r="M82" s="36">
        <v>3939.34498575002</v>
      </c>
      <c r="N82" s="35"/>
      <c r="O82" s="35">
        <v>119.91955873328767</v>
      </c>
      <c r="P82" s="58">
        <v>88.943120296067192</v>
      </c>
      <c r="Q82" s="54">
        <v>136.50835137544772</v>
      </c>
    </row>
    <row r="83" spans="1:17" s="221" customFormat="1" ht="27.75" customHeight="1">
      <c r="A83" s="24">
        <v>79</v>
      </c>
      <c r="B83" s="208" t="s">
        <v>81</v>
      </c>
      <c r="C83" s="209">
        <v>31515.8</v>
      </c>
      <c r="D83" s="209">
        <v>11848.26</v>
      </c>
      <c r="E83" s="29">
        <v>14189.202539999998</v>
      </c>
      <c r="F83" s="29">
        <v>13669.595356874999</v>
      </c>
      <c r="G83" s="35">
        <v>45.022504711922267</v>
      </c>
      <c r="H83" s="35">
        <v>119.75769049632603</v>
      </c>
      <c r="I83" s="29">
        <v>2340.9425399999982</v>
      </c>
      <c r="J83" s="15">
        <v>124.10913097649573</v>
      </c>
      <c r="K83" s="16">
        <v>2756.3591799999958</v>
      </c>
      <c r="L83" s="37">
        <v>119.56426696704953</v>
      </c>
      <c r="M83" s="36">
        <v>2236.7519968749966</v>
      </c>
      <c r="N83" s="35"/>
      <c r="O83" s="35">
        <v>136.74328499310406</v>
      </c>
      <c r="P83" s="58">
        <v>85.524224996633876</v>
      </c>
      <c r="Q83" s="248">
        <v>109.53500056126393</v>
      </c>
    </row>
    <row r="84" spans="1:17" s="221" customFormat="1" ht="27.75" customHeight="1">
      <c r="A84" s="24">
        <v>80</v>
      </c>
      <c r="B84" s="208" t="s">
        <v>82</v>
      </c>
      <c r="C84" s="209">
        <v>480569.11300000001</v>
      </c>
      <c r="D84" s="209">
        <v>233315.63200000001</v>
      </c>
      <c r="E84" s="29">
        <v>239379.12038000001</v>
      </c>
      <c r="F84" s="29">
        <v>228704.71226500001</v>
      </c>
      <c r="G84" s="35">
        <v>49.811590862686181</v>
      </c>
      <c r="H84" s="35">
        <v>102.59883503219365</v>
      </c>
      <c r="I84" s="29">
        <v>6063.4883799999952</v>
      </c>
      <c r="J84" s="15">
        <v>126.15387611445799</v>
      </c>
      <c r="K84" s="16">
        <v>49627.423680000065</v>
      </c>
      <c r="L84" s="37">
        <v>121.06898835230906</v>
      </c>
      <c r="M84" s="36">
        <v>39800.257559000078</v>
      </c>
      <c r="N84" s="56"/>
      <c r="O84" s="35">
        <v>128.03380938160197</v>
      </c>
      <c r="P84" s="44">
        <v>115.06395865856993</v>
      </c>
      <c r="Q84" s="54">
        <v>115.06143127450726</v>
      </c>
    </row>
    <row r="85" spans="1:17" s="221" customFormat="1" ht="27.75" customHeight="1" thickBot="1">
      <c r="A85" s="28">
        <v>81</v>
      </c>
      <c r="B85" s="210" t="s">
        <v>83</v>
      </c>
      <c r="C85" s="211">
        <v>290200</v>
      </c>
      <c r="D85" s="211">
        <v>118061.564</v>
      </c>
      <c r="E85" s="30">
        <v>280912.91573999991</v>
      </c>
      <c r="F85" s="30">
        <v>265461.82823562488</v>
      </c>
      <c r="G85" s="212">
        <v>96.799764210889009</v>
      </c>
      <c r="H85" s="212">
        <v>237.93765407004085</v>
      </c>
      <c r="I85" s="30">
        <v>162851.3517399999</v>
      </c>
      <c r="J85" s="65">
        <v>301.86514449238052</v>
      </c>
      <c r="K85" s="49">
        <v>187853.83923999991</v>
      </c>
      <c r="L85" s="37">
        <v>285.26161898417814</v>
      </c>
      <c r="M85" s="36">
        <v>172402.75173562489</v>
      </c>
      <c r="N85" s="57"/>
      <c r="O85" s="212">
        <v>370.5647464219328</v>
      </c>
      <c r="P85" s="63">
        <v>104.10717198593775</v>
      </c>
      <c r="Q85" s="55">
        <v>125.72893233195157</v>
      </c>
    </row>
    <row r="86" spans="1:17" s="221" customFormat="1" ht="27.75" customHeight="1" thickBot="1">
      <c r="A86" s="235"/>
      <c r="B86" s="33" t="s">
        <v>84</v>
      </c>
      <c r="C86" s="19">
        <v>23125724.59</v>
      </c>
      <c r="D86" s="19">
        <v>9220262.9180500004</v>
      </c>
      <c r="E86" s="19">
        <v>10131189.763909999</v>
      </c>
      <c r="F86" s="19">
        <v>9792839.0921956245</v>
      </c>
      <c r="G86" s="236">
        <v>43.809177630226195</v>
      </c>
      <c r="H86" s="236">
        <v>109.87961898653376</v>
      </c>
      <c r="I86" s="19">
        <v>910926.84586000093</v>
      </c>
      <c r="J86" s="20">
        <v>128.63803175205064</v>
      </c>
      <c r="K86" s="48">
        <v>2255455.3283600002</v>
      </c>
      <c r="L86" s="34">
        <v>124.34191594871544</v>
      </c>
      <c r="M86" s="48">
        <v>1917104.6566456258</v>
      </c>
      <c r="N86" s="34"/>
      <c r="O86" s="213">
        <v>129.52663270198858</v>
      </c>
      <c r="P86" s="41">
        <v>99.066168201178812</v>
      </c>
      <c r="Q86" s="42">
        <v>123.80299488208344</v>
      </c>
    </row>
    <row r="87" spans="1:17" s="221" customFormat="1">
      <c r="B87" s="234"/>
      <c r="C87" s="234"/>
      <c r="D87" s="234"/>
      <c r="E87" s="234"/>
      <c r="F87" s="237"/>
      <c r="G87" s="237"/>
      <c r="H87" s="237"/>
      <c r="I87" s="237"/>
      <c r="J87" s="238"/>
      <c r="K87" s="238"/>
      <c r="L87" s="238"/>
      <c r="M87" s="238"/>
      <c r="P87" s="239"/>
    </row>
    <row r="88" spans="1:17" s="221" customFormat="1">
      <c r="B88" s="234"/>
      <c r="C88" s="234"/>
      <c r="D88" s="234"/>
      <c r="E88" s="234"/>
      <c r="F88" s="238"/>
      <c r="G88" s="238"/>
      <c r="H88" s="238"/>
      <c r="I88" s="238"/>
      <c r="J88" s="238"/>
      <c r="K88" s="238"/>
      <c r="L88" s="238"/>
      <c r="M88" s="238"/>
      <c r="P88" s="239"/>
    </row>
    <row r="89" spans="1:17" s="221" customFormat="1">
      <c r="B89" s="234"/>
      <c r="C89" s="234"/>
      <c r="D89" s="234"/>
      <c r="E89" s="234"/>
      <c r="F89" s="238"/>
      <c r="G89" s="238"/>
      <c r="H89" s="238"/>
      <c r="I89" s="238"/>
      <c r="J89" s="238"/>
      <c r="K89" s="238"/>
      <c r="L89" s="238"/>
      <c r="M89" s="238"/>
      <c r="P89" s="239"/>
    </row>
    <row r="90" spans="1:17" s="221" customFormat="1">
      <c r="B90" s="234"/>
      <c r="C90" s="234"/>
      <c r="D90" s="234"/>
      <c r="E90" s="234"/>
      <c r="F90" s="238"/>
      <c r="G90" s="238"/>
      <c r="H90" s="238"/>
      <c r="I90" s="238"/>
      <c r="J90" s="238"/>
      <c r="K90" s="238"/>
      <c r="L90" s="238"/>
      <c r="M90" s="238"/>
      <c r="P90" s="239"/>
    </row>
    <row r="91" spans="1:17" s="221" customFormat="1">
      <c r="B91" s="234"/>
      <c r="C91" s="234"/>
      <c r="D91" s="234"/>
      <c r="E91" s="234"/>
      <c r="F91" s="238"/>
      <c r="G91" s="238"/>
      <c r="H91" s="238"/>
      <c r="I91" s="238"/>
      <c r="J91" s="238"/>
      <c r="K91" s="238"/>
      <c r="L91" s="238"/>
      <c r="M91" s="238"/>
      <c r="P91" s="239"/>
    </row>
    <row r="92" spans="1:17" s="221" customFormat="1">
      <c r="F92" s="238"/>
      <c r="G92" s="238"/>
      <c r="H92" s="238"/>
      <c r="I92" s="238"/>
      <c r="J92" s="238"/>
      <c r="K92" s="238"/>
      <c r="L92" s="238"/>
      <c r="M92" s="238"/>
      <c r="P92" s="239"/>
    </row>
    <row r="93" spans="1:17" s="221" customFormat="1">
      <c r="F93" s="238"/>
      <c r="G93" s="238"/>
      <c r="H93" s="238"/>
      <c r="I93" s="238"/>
      <c r="J93" s="238"/>
      <c r="K93" s="238"/>
      <c r="L93" s="238"/>
      <c r="M93" s="238"/>
      <c r="P93" s="239"/>
    </row>
    <row r="94" spans="1:17" s="221" customFormat="1">
      <c r="F94" s="238"/>
      <c r="G94" s="238"/>
      <c r="H94" s="238"/>
      <c r="I94" s="238"/>
      <c r="J94" s="238"/>
      <c r="K94" s="238"/>
      <c r="L94" s="238"/>
      <c r="M94" s="238"/>
      <c r="P94" s="239"/>
    </row>
    <row r="95" spans="1:17" s="221" customFormat="1">
      <c r="F95" s="238"/>
      <c r="G95" s="238"/>
      <c r="H95" s="238"/>
      <c r="I95" s="238"/>
      <c r="J95" s="238"/>
      <c r="K95" s="238"/>
      <c r="L95" s="238"/>
      <c r="M95" s="238"/>
      <c r="P95" s="239"/>
    </row>
    <row r="96" spans="1:17" s="221" customFormat="1">
      <c r="F96" s="238"/>
      <c r="G96" s="238"/>
      <c r="H96" s="238"/>
      <c r="I96" s="238"/>
      <c r="J96" s="238"/>
      <c r="K96" s="238"/>
      <c r="L96" s="238"/>
      <c r="M96" s="238"/>
      <c r="P96" s="239"/>
    </row>
    <row r="97" spans="6:16" s="221" customFormat="1">
      <c r="F97" s="238"/>
      <c r="G97" s="238"/>
      <c r="H97" s="238"/>
      <c r="I97" s="238"/>
      <c r="J97" s="238"/>
      <c r="K97" s="238"/>
      <c r="L97" s="238"/>
      <c r="M97" s="238"/>
      <c r="P97" s="239"/>
    </row>
    <row r="98" spans="6:16" s="221" customFormat="1">
      <c r="F98" s="238"/>
      <c r="G98" s="238"/>
      <c r="H98" s="238"/>
      <c r="I98" s="238"/>
      <c r="J98" s="238"/>
      <c r="K98" s="238"/>
      <c r="L98" s="238"/>
      <c r="M98" s="238"/>
      <c r="P98" s="239"/>
    </row>
    <row r="99" spans="6:16" s="221" customFormat="1">
      <c r="F99" s="238"/>
      <c r="G99" s="238"/>
      <c r="H99" s="238"/>
      <c r="I99" s="238"/>
      <c r="J99" s="238"/>
      <c r="K99" s="238"/>
      <c r="L99" s="238"/>
      <c r="M99" s="238"/>
      <c r="P99" s="239"/>
    </row>
    <row r="100" spans="6:16" s="221" customFormat="1">
      <c r="F100" s="238"/>
      <c r="G100" s="238"/>
      <c r="H100" s="238"/>
      <c r="I100" s="238"/>
      <c r="J100" s="238"/>
      <c r="K100" s="238"/>
      <c r="L100" s="238"/>
      <c r="M100" s="238"/>
      <c r="P100" s="239"/>
    </row>
    <row r="101" spans="6:16" s="221" customFormat="1">
      <c r="F101" s="238"/>
      <c r="G101" s="238"/>
      <c r="H101" s="238"/>
      <c r="I101" s="238"/>
      <c r="J101" s="238"/>
      <c r="K101" s="238"/>
      <c r="L101" s="238"/>
      <c r="M101" s="238"/>
      <c r="P101" s="239"/>
    </row>
    <row r="102" spans="6:16" s="221" customFormat="1">
      <c r="F102" s="238"/>
      <c r="G102" s="238"/>
      <c r="H102" s="238"/>
      <c r="I102" s="238"/>
      <c r="J102" s="238"/>
      <c r="K102" s="238"/>
      <c r="L102" s="238"/>
      <c r="M102" s="238"/>
      <c r="P102" s="239"/>
    </row>
    <row r="103" spans="6:16" s="221" customFormat="1">
      <c r="F103" s="238"/>
      <c r="G103" s="238"/>
      <c r="H103" s="238"/>
      <c r="I103" s="238"/>
      <c r="J103" s="238"/>
      <c r="K103" s="238"/>
      <c r="L103" s="238"/>
      <c r="M103" s="238"/>
      <c r="P103" s="239"/>
    </row>
    <row r="104" spans="6:16" s="221" customFormat="1">
      <c r="F104" s="238"/>
      <c r="G104" s="238"/>
      <c r="H104" s="238"/>
      <c r="I104" s="238"/>
      <c r="J104" s="238"/>
      <c r="K104" s="238"/>
      <c r="L104" s="238"/>
      <c r="M104" s="238"/>
      <c r="P104" s="239"/>
    </row>
    <row r="105" spans="6:16" s="221" customFormat="1">
      <c r="F105" s="238"/>
      <c r="G105" s="238"/>
      <c r="H105" s="238"/>
      <c r="I105" s="238"/>
      <c r="J105" s="238"/>
      <c r="K105" s="238"/>
      <c r="L105" s="238"/>
      <c r="M105" s="238"/>
      <c r="P105" s="239"/>
    </row>
    <row r="106" spans="6:16" s="221" customFormat="1">
      <c r="F106" s="238"/>
      <c r="G106" s="238"/>
      <c r="H106" s="238"/>
      <c r="I106" s="238"/>
      <c r="J106" s="238"/>
      <c r="K106" s="238"/>
      <c r="L106" s="238"/>
      <c r="M106" s="238"/>
      <c r="P106" s="239"/>
    </row>
    <row r="107" spans="6:16" s="221" customFormat="1">
      <c r="F107" s="238"/>
      <c r="G107" s="238"/>
      <c r="H107" s="238"/>
      <c r="I107" s="238"/>
      <c r="J107" s="238"/>
      <c r="K107" s="238"/>
      <c r="L107" s="238"/>
      <c r="M107" s="238"/>
      <c r="P107" s="239"/>
    </row>
    <row r="108" spans="6:16" s="221" customFormat="1">
      <c r="F108" s="238"/>
      <c r="G108" s="238"/>
      <c r="H108" s="238"/>
      <c r="I108" s="238"/>
      <c r="J108" s="238"/>
      <c r="K108" s="238"/>
      <c r="L108" s="238"/>
      <c r="M108" s="238"/>
      <c r="P108" s="239"/>
    </row>
    <row r="109" spans="6:16" s="221" customFormat="1">
      <c r="F109" s="238"/>
      <c r="G109" s="238"/>
      <c r="H109" s="238"/>
      <c r="I109" s="238"/>
      <c r="J109" s="238"/>
      <c r="K109" s="238"/>
      <c r="L109" s="238"/>
      <c r="M109" s="238"/>
      <c r="P109" s="239"/>
    </row>
    <row r="110" spans="6:16" s="221" customFormat="1">
      <c r="F110" s="238"/>
      <c r="G110" s="238"/>
      <c r="H110" s="238"/>
      <c r="I110" s="238"/>
      <c r="J110" s="238"/>
      <c r="K110" s="238"/>
      <c r="L110" s="238"/>
      <c r="M110" s="238"/>
      <c r="P110" s="239"/>
    </row>
    <row r="111" spans="6:16" s="221" customFormat="1">
      <c r="F111" s="238"/>
      <c r="G111" s="238"/>
      <c r="H111" s="238"/>
      <c r="I111" s="238"/>
      <c r="J111" s="238"/>
      <c r="K111" s="238"/>
      <c r="L111" s="238"/>
      <c r="M111" s="238"/>
      <c r="P111" s="239"/>
    </row>
    <row r="112" spans="6:16" s="221" customFormat="1">
      <c r="F112" s="238"/>
      <c r="G112" s="238"/>
      <c r="H112" s="238"/>
      <c r="I112" s="238"/>
      <c r="J112" s="238"/>
      <c r="K112" s="238"/>
      <c r="L112" s="238"/>
      <c r="M112" s="238"/>
      <c r="P112" s="239"/>
    </row>
    <row r="113" spans="6:16" s="221" customFormat="1">
      <c r="F113" s="238"/>
      <c r="G113" s="238"/>
      <c r="H113" s="238"/>
      <c r="I113" s="238"/>
      <c r="J113" s="238"/>
      <c r="K113" s="238"/>
      <c r="L113" s="238"/>
      <c r="M113" s="238"/>
      <c r="P113" s="239"/>
    </row>
    <row r="114" spans="6:16" s="221" customFormat="1">
      <c r="F114" s="238"/>
      <c r="G114" s="238"/>
      <c r="H114" s="238"/>
      <c r="I114" s="238"/>
      <c r="J114" s="238"/>
      <c r="K114" s="238"/>
      <c r="L114" s="238"/>
      <c r="M114" s="238"/>
      <c r="P114" s="239"/>
    </row>
  </sheetData>
  <autoFilter ref="A5:R86"/>
  <mergeCells count="12">
    <mergeCell ref="F3:F4"/>
    <mergeCell ref="G3:G4"/>
    <mergeCell ref="H3:I3"/>
    <mergeCell ref="J3:K3"/>
    <mergeCell ref="L3:M3"/>
    <mergeCell ref="N3:Q3"/>
    <mergeCell ref="A1:Q1"/>
    <mergeCell ref="A3:A4"/>
    <mergeCell ref="B3:B4"/>
    <mergeCell ref="C3:C4"/>
    <mergeCell ref="D3:D4"/>
    <mergeCell ref="E3:E4"/>
  </mergeCells>
  <printOptions horizontalCentered="1"/>
  <pageMargins left="0" right="0" top="0" bottom="0" header="0" footer="0"/>
  <pageSetup paperSize="9" scale="45" fitToHeight="2" orientation="landscape" r:id="rId1"/>
  <headerFooter alignWithMargins="0"/>
  <rowBreaks count="1" manualBreakCount="1">
    <brk id="44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00">
    <pageSetUpPr fitToPage="1"/>
  </sheetPr>
  <dimension ref="A1:EI119"/>
  <sheetViews>
    <sheetView showZeros="0" zoomScale="70" zoomScaleNormal="70" zoomScaleSheetLayoutView="100" workbookViewId="0">
      <pane ySplit="5" topLeftCell="A6" activePane="bottomLeft" state="frozen"/>
      <selection pane="bottomLeft" activeCell="C24" sqref="C24"/>
    </sheetView>
  </sheetViews>
  <sheetFormatPr defaultColWidth="9.109375" defaultRowHeight="18"/>
  <cols>
    <col min="1" max="1" width="6.33203125" style="8" customWidth="1"/>
    <col min="2" max="2" width="35.88671875" style="8" customWidth="1"/>
    <col min="3" max="3" width="17.109375" style="8" customWidth="1"/>
    <col min="4" max="4" width="16.6640625" style="8" customWidth="1"/>
    <col min="5" max="5" width="16.6640625" style="8" hidden="1" customWidth="1"/>
    <col min="6" max="6" width="18" style="8" customWidth="1"/>
    <col min="7" max="7" width="13.6640625" style="8" customWidth="1"/>
    <col min="8" max="8" width="9.88671875" style="8" customWidth="1"/>
    <col min="9" max="9" width="16.109375" style="8" customWidth="1"/>
    <col min="10" max="10" width="17.33203125" style="8" customWidth="1"/>
    <col min="11" max="11" width="16.88671875" style="8" customWidth="1"/>
    <col min="12" max="12" width="16.88671875" style="8" hidden="1" customWidth="1"/>
    <col min="13" max="13" width="16.44140625" style="9" customWidth="1"/>
    <col min="14" max="14" width="13.6640625" style="9" customWidth="1"/>
    <col min="15" max="15" width="9.88671875" style="9" customWidth="1"/>
    <col min="16" max="16" width="17.5546875" style="9" customWidth="1"/>
    <col min="17" max="17" width="12.5546875" style="8" customWidth="1"/>
    <col min="18" max="18" width="20.88671875" style="125" hidden="1" customWidth="1"/>
    <col min="19" max="19" width="12.33203125" style="126" hidden="1" customWidth="1"/>
    <col min="20" max="20" width="15.33203125" style="8" customWidth="1"/>
    <col min="21" max="22" width="12.33203125" style="8" customWidth="1"/>
    <col min="23" max="16384" width="9.109375" style="8"/>
  </cols>
  <sheetData>
    <row r="1" spans="1:21" s="12" customFormat="1" ht="21.75" customHeight="1">
      <c r="A1" s="289" t="s">
        <v>145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R1" s="125"/>
      <c r="S1" s="126"/>
    </row>
    <row r="2" spans="1:21" s="1" customFormat="1" ht="21.75" customHeight="1" thickBot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27"/>
      <c r="N2" s="127"/>
      <c r="O2" s="127"/>
      <c r="P2" s="242" t="s">
        <v>3</v>
      </c>
      <c r="R2" s="125"/>
      <c r="S2" s="126"/>
    </row>
    <row r="3" spans="1:21" s="2" customFormat="1" ht="24" customHeight="1">
      <c r="A3" s="284" t="s">
        <v>0</v>
      </c>
      <c r="B3" s="291" t="s">
        <v>125</v>
      </c>
      <c r="C3" s="294" t="s">
        <v>117</v>
      </c>
      <c r="D3" s="295"/>
      <c r="E3" s="295"/>
      <c r="F3" s="295"/>
      <c r="G3" s="295"/>
      <c r="H3" s="295"/>
      <c r="I3" s="296"/>
      <c r="J3" s="297" t="s">
        <v>118</v>
      </c>
      <c r="K3" s="295"/>
      <c r="L3" s="295"/>
      <c r="M3" s="295"/>
      <c r="N3" s="295"/>
      <c r="O3" s="295"/>
      <c r="P3" s="296"/>
      <c r="R3" s="128"/>
      <c r="S3" s="128"/>
      <c r="T3" s="129"/>
    </row>
    <row r="4" spans="1:21" s="2" customFormat="1" ht="46.5" customHeight="1">
      <c r="A4" s="290"/>
      <c r="B4" s="292"/>
      <c r="C4" s="298" t="s">
        <v>132</v>
      </c>
      <c r="D4" s="300" t="s">
        <v>141</v>
      </c>
      <c r="E4" s="130"/>
      <c r="F4" s="300" t="s">
        <v>126</v>
      </c>
      <c r="G4" s="300" t="s">
        <v>127</v>
      </c>
      <c r="H4" s="300" t="s">
        <v>142</v>
      </c>
      <c r="I4" s="301"/>
      <c r="J4" s="302" t="s">
        <v>132</v>
      </c>
      <c r="K4" s="300" t="s">
        <v>141</v>
      </c>
      <c r="L4" s="130"/>
      <c r="M4" s="300" t="s">
        <v>126</v>
      </c>
      <c r="N4" s="300" t="s">
        <v>127</v>
      </c>
      <c r="O4" s="300" t="s">
        <v>142</v>
      </c>
      <c r="P4" s="301"/>
      <c r="R4" s="131"/>
      <c r="S4" s="128"/>
    </row>
    <row r="5" spans="1:21" s="2" customFormat="1" ht="20.25" customHeight="1" thickBot="1">
      <c r="A5" s="285"/>
      <c r="B5" s="293"/>
      <c r="C5" s="299"/>
      <c r="D5" s="288"/>
      <c r="E5" s="14"/>
      <c r="F5" s="288"/>
      <c r="G5" s="288"/>
      <c r="H5" s="14" t="s">
        <v>2</v>
      </c>
      <c r="I5" s="132" t="s">
        <v>10</v>
      </c>
      <c r="J5" s="303"/>
      <c r="K5" s="288"/>
      <c r="L5" s="14"/>
      <c r="M5" s="288"/>
      <c r="N5" s="288"/>
      <c r="O5" s="14" t="s">
        <v>2</v>
      </c>
      <c r="P5" s="132" t="s">
        <v>10</v>
      </c>
      <c r="R5" s="133" t="s">
        <v>128</v>
      </c>
      <c r="S5" s="133" t="s">
        <v>129</v>
      </c>
      <c r="T5" s="134"/>
      <c r="U5" s="134"/>
    </row>
    <row r="6" spans="1:21" s="3" customFormat="1" ht="25.2" customHeight="1" thickBot="1">
      <c r="A6" s="22">
        <v>1</v>
      </c>
      <c r="B6" s="135" t="s">
        <v>1</v>
      </c>
      <c r="C6" s="136"/>
      <c r="D6" s="137">
        <f>E6</f>
        <v>0</v>
      </c>
      <c r="E6" s="137"/>
      <c r="F6" s="137"/>
      <c r="G6" s="138"/>
      <c r="H6" s="138"/>
      <c r="I6" s="139"/>
      <c r="J6" s="136"/>
      <c r="K6" s="137"/>
      <c r="L6" s="137"/>
      <c r="M6" s="140"/>
      <c r="N6" s="138"/>
      <c r="O6" s="138"/>
      <c r="P6" s="139"/>
      <c r="Q6" s="13"/>
      <c r="R6" s="141">
        <v>2369.1</v>
      </c>
      <c r="S6" s="142"/>
      <c r="T6" s="143"/>
      <c r="U6" s="143"/>
    </row>
    <row r="7" spans="1:21" s="3" customFormat="1" ht="24.9" customHeight="1">
      <c r="A7" s="23">
        <v>2</v>
      </c>
      <c r="B7" s="144" t="s">
        <v>11</v>
      </c>
      <c r="C7" s="145">
        <v>31163.599999999999</v>
      </c>
      <c r="D7" s="146">
        <f>E7*5</f>
        <v>12985</v>
      </c>
      <c r="E7" s="146">
        <v>2597</v>
      </c>
      <c r="F7" s="146">
        <v>12985</v>
      </c>
      <c r="G7" s="147">
        <f t="shared" ref="G7:G69" si="0">F7/C7*100</f>
        <v>41.667201478648167</v>
      </c>
      <c r="H7" s="147">
        <f t="shared" ref="H7:H69" si="1">F7/D7*100</f>
        <v>100</v>
      </c>
      <c r="I7" s="148">
        <f t="shared" ref="I7:I69" si="2">F7-D7</f>
        <v>0</v>
      </c>
      <c r="J7" s="145"/>
      <c r="K7" s="146"/>
      <c r="L7" s="146"/>
      <c r="M7" s="146"/>
      <c r="N7" s="147"/>
      <c r="O7" s="147"/>
      <c r="P7" s="148"/>
      <c r="Q7" s="13"/>
      <c r="R7" s="141"/>
      <c r="S7" s="142">
        <v>38385</v>
      </c>
      <c r="T7" s="143"/>
      <c r="U7" s="143"/>
    </row>
    <row r="8" spans="1:21" s="4" customFormat="1" ht="24.9" customHeight="1">
      <c r="A8" s="24">
        <v>3</v>
      </c>
      <c r="B8" s="149" t="s">
        <v>12</v>
      </c>
      <c r="C8" s="150">
        <v>6019.2</v>
      </c>
      <c r="D8" s="146">
        <f t="shared" ref="D8:D71" si="3">E8*5</f>
        <v>2508</v>
      </c>
      <c r="E8" s="151">
        <v>501.6</v>
      </c>
      <c r="F8" s="151">
        <v>2508</v>
      </c>
      <c r="G8" s="152">
        <f t="shared" si="0"/>
        <v>41.666666666666671</v>
      </c>
      <c r="H8" s="152">
        <f t="shared" si="1"/>
        <v>100</v>
      </c>
      <c r="I8" s="153">
        <f t="shared" si="2"/>
        <v>0</v>
      </c>
      <c r="J8" s="150"/>
      <c r="K8" s="151"/>
      <c r="L8" s="151"/>
      <c r="M8" s="151"/>
      <c r="N8" s="147"/>
      <c r="O8" s="147"/>
      <c r="P8" s="148"/>
      <c r="Q8" s="154"/>
      <c r="R8" s="141">
        <v>139.80000000000001</v>
      </c>
      <c r="S8" s="142"/>
      <c r="T8" s="155"/>
      <c r="U8" s="155"/>
    </row>
    <row r="9" spans="1:21" s="3" customFormat="1" ht="24.9" customHeight="1">
      <c r="A9" s="24">
        <v>4</v>
      </c>
      <c r="B9" s="149" t="s">
        <v>13</v>
      </c>
      <c r="C9" s="150">
        <v>2791.4</v>
      </c>
      <c r="D9" s="146">
        <f t="shared" si="3"/>
        <v>1163</v>
      </c>
      <c r="E9" s="151">
        <v>232.6</v>
      </c>
      <c r="F9" s="151">
        <v>1163</v>
      </c>
      <c r="G9" s="152">
        <f t="shared" si="0"/>
        <v>41.663681306871105</v>
      </c>
      <c r="H9" s="152">
        <f t="shared" si="1"/>
        <v>100</v>
      </c>
      <c r="I9" s="153">
        <f t="shared" si="2"/>
        <v>0</v>
      </c>
      <c r="J9" s="150"/>
      <c r="K9" s="151"/>
      <c r="L9" s="151"/>
      <c r="M9" s="151"/>
      <c r="N9" s="147"/>
      <c r="O9" s="147"/>
      <c r="P9" s="148"/>
      <c r="Q9" s="13"/>
      <c r="R9" s="141">
        <v>2575.8000000000002</v>
      </c>
      <c r="S9" s="142"/>
      <c r="T9" s="143"/>
      <c r="U9" s="143"/>
    </row>
    <row r="10" spans="1:21" s="3" customFormat="1" ht="24.9" customHeight="1">
      <c r="A10" s="24">
        <v>5</v>
      </c>
      <c r="B10" s="156" t="s">
        <v>14</v>
      </c>
      <c r="C10" s="150">
        <v>7270.2</v>
      </c>
      <c r="D10" s="146">
        <f t="shared" si="3"/>
        <v>3029.5</v>
      </c>
      <c r="E10" s="151">
        <v>605.9</v>
      </c>
      <c r="F10" s="151">
        <v>3029.5</v>
      </c>
      <c r="G10" s="152">
        <f t="shared" si="0"/>
        <v>41.67010536161316</v>
      </c>
      <c r="H10" s="152">
        <f t="shared" si="1"/>
        <v>100</v>
      </c>
      <c r="I10" s="153">
        <f t="shared" si="2"/>
        <v>0</v>
      </c>
      <c r="J10" s="150"/>
      <c r="K10" s="151"/>
      <c r="L10" s="151"/>
      <c r="M10" s="151"/>
      <c r="N10" s="147"/>
      <c r="O10" s="147"/>
      <c r="P10" s="148"/>
      <c r="Q10" s="13"/>
      <c r="R10" s="141"/>
      <c r="S10" s="142">
        <v>220.2</v>
      </c>
      <c r="T10" s="143"/>
      <c r="U10" s="143"/>
    </row>
    <row r="11" spans="1:21" s="3" customFormat="1" ht="24.9" customHeight="1">
      <c r="A11" s="24">
        <v>6</v>
      </c>
      <c r="B11" s="156" t="s">
        <v>15</v>
      </c>
      <c r="C11" s="150">
        <v>7145.8</v>
      </c>
      <c r="D11" s="146">
        <f t="shared" si="3"/>
        <v>2977.5</v>
      </c>
      <c r="E11" s="151">
        <v>595.5</v>
      </c>
      <c r="F11" s="151">
        <v>2977.5</v>
      </c>
      <c r="G11" s="152">
        <f t="shared" si="0"/>
        <v>41.66783285286462</v>
      </c>
      <c r="H11" s="152">
        <f t="shared" si="1"/>
        <v>100</v>
      </c>
      <c r="I11" s="153">
        <f t="shared" si="2"/>
        <v>0</v>
      </c>
      <c r="J11" s="150"/>
      <c r="K11" s="151"/>
      <c r="L11" s="151"/>
      <c r="M11" s="151"/>
      <c r="N11" s="147"/>
      <c r="O11" s="147"/>
      <c r="P11" s="148"/>
      <c r="Q11" s="13"/>
      <c r="R11" s="141">
        <v>1090.7</v>
      </c>
      <c r="S11" s="142"/>
      <c r="T11" s="143"/>
      <c r="U11" s="143"/>
    </row>
    <row r="12" spans="1:21" s="3" customFormat="1" ht="24.9" customHeight="1">
      <c r="A12" s="24">
        <v>7</v>
      </c>
      <c r="B12" s="149" t="s">
        <v>16</v>
      </c>
      <c r="C12" s="150">
        <v>29116</v>
      </c>
      <c r="D12" s="146">
        <f t="shared" si="3"/>
        <v>12131.5</v>
      </c>
      <c r="E12" s="151">
        <v>2426.3000000000002</v>
      </c>
      <c r="F12" s="151">
        <v>12131.5</v>
      </c>
      <c r="G12" s="152">
        <f t="shared" si="0"/>
        <v>41.666094243714795</v>
      </c>
      <c r="H12" s="152">
        <f t="shared" si="1"/>
        <v>100</v>
      </c>
      <c r="I12" s="153">
        <f t="shared" si="2"/>
        <v>0</v>
      </c>
      <c r="J12" s="150"/>
      <c r="K12" s="151"/>
      <c r="L12" s="151"/>
      <c r="M12" s="151"/>
      <c r="N12" s="147"/>
      <c r="O12" s="147"/>
      <c r="P12" s="148"/>
      <c r="Q12" s="13"/>
      <c r="R12" s="141"/>
      <c r="S12" s="142"/>
      <c r="T12" s="143"/>
      <c r="U12" s="143"/>
    </row>
    <row r="13" spans="1:21" s="3" customFormat="1" ht="24.9" customHeight="1">
      <c r="A13" s="24">
        <v>8</v>
      </c>
      <c r="B13" s="149" t="s">
        <v>17</v>
      </c>
      <c r="C13" s="150">
        <v>34160.699999999997</v>
      </c>
      <c r="D13" s="146">
        <f t="shared" si="3"/>
        <v>14233.5</v>
      </c>
      <c r="E13" s="151">
        <v>2846.7</v>
      </c>
      <c r="F13" s="151">
        <v>14233.5</v>
      </c>
      <c r="G13" s="152">
        <f t="shared" si="0"/>
        <v>41.666300749106433</v>
      </c>
      <c r="H13" s="152">
        <f t="shared" si="1"/>
        <v>100</v>
      </c>
      <c r="I13" s="153">
        <f t="shared" si="2"/>
        <v>0</v>
      </c>
      <c r="J13" s="150"/>
      <c r="K13" s="151"/>
      <c r="L13" s="151"/>
      <c r="M13" s="151"/>
      <c r="N13" s="147"/>
      <c r="O13" s="147"/>
      <c r="P13" s="148"/>
      <c r="Q13" s="13"/>
      <c r="R13" s="141"/>
      <c r="S13" s="142">
        <v>288.5</v>
      </c>
      <c r="T13" s="143"/>
      <c r="U13" s="143"/>
    </row>
    <row r="14" spans="1:21" s="3" customFormat="1" ht="24.9" customHeight="1">
      <c r="A14" s="24">
        <v>9</v>
      </c>
      <c r="B14" s="156" t="s">
        <v>18</v>
      </c>
      <c r="C14" s="150">
        <v>20429</v>
      </c>
      <c r="D14" s="146">
        <f t="shared" si="3"/>
        <v>8512</v>
      </c>
      <c r="E14" s="151">
        <v>1702.4</v>
      </c>
      <c r="F14" s="151">
        <v>8512</v>
      </c>
      <c r="G14" s="152">
        <f t="shared" si="0"/>
        <v>41.666258749816436</v>
      </c>
      <c r="H14" s="152">
        <f t="shared" si="1"/>
        <v>100</v>
      </c>
      <c r="I14" s="153">
        <f t="shared" si="2"/>
        <v>0</v>
      </c>
      <c r="J14" s="150"/>
      <c r="K14" s="151"/>
      <c r="L14" s="151"/>
      <c r="M14" s="151"/>
      <c r="N14" s="147"/>
      <c r="O14" s="147"/>
      <c r="P14" s="148"/>
      <c r="Q14" s="13"/>
      <c r="R14" s="141"/>
      <c r="S14" s="142">
        <v>108.2</v>
      </c>
      <c r="T14" s="143"/>
      <c r="U14" s="143"/>
    </row>
    <row r="15" spans="1:21" s="3" customFormat="1" ht="24.9" customHeight="1">
      <c r="A15" s="24">
        <v>10</v>
      </c>
      <c r="B15" s="156" t="s">
        <v>19</v>
      </c>
      <c r="C15" s="150">
        <v>7496.1</v>
      </c>
      <c r="D15" s="146">
        <f t="shared" si="3"/>
        <v>3123.5</v>
      </c>
      <c r="E15" s="151">
        <v>624.70000000000005</v>
      </c>
      <c r="F15" s="151">
        <v>3123.5</v>
      </c>
      <c r="G15" s="152">
        <f t="shared" si="0"/>
        <v>41.6683342004509</v>
      </c>
      <c r="H15" s="152">
        <f t="shared" si="1"/>
        <v>100</v>
      </c>
      <c r="I15" s="153">
        <f t="shared" si="2"/>
        <v>0</v>
      </c>
      <c r="J15" s="150"/>
      <c r="K15" s="151"/>
      <c r="L15" s="151"/>
      <c r="M15" s="151"/>
      <c r="N15" s="147"/>
      <c r="O15" s="147"/>
      <c r="P15" s="148"/>
      <c r="Q15" s="13"/>
      <c r="R15" s="141">
        <v>979.9</v>
      </c>
      <c r="S15" s="142"/>
      <c r="T15" s="143"/>
      <c r="U15" s="143"/>
    </row>
    <row r="16" spans="1:21" s="3" customFormat="1" ht="24.9" customHeight="1">
      <c r="A16" s="24">
        <v>11</v>
      </c>
      <c r="B16" s="149" t="s">
        <v>20</v>
      </c>
      <c r="C16" s="150"/>
      <c r="D16" s="146">
        <f t="shared" si="3"/>
        <v>0</v>
      </c>
      <c r="E16" s="151"/>
      <c r="F16" s="151">
        <v>0</v>
      </c>
      <c r="G16" s="152"/>
      <c r="H16" s="152"/>
      <c r="I16" s="153"/>
      <c r="J16" s="150"/>
      <c r="K16" s="151"/>
      <c r="L16" s="151"/>
      <c r="M16" s="151"/>
      <c r="N16" s="147"/>
      <c r="O16" s="147"/>
      <c r="P16" s="148"/>
      <c r="Q16" s="13"/>
      <c r="R16" s="141">
        <v>204.5</v>
      </c>
      <c r="S16" s="142"/>
      <c r="T16" s="143"/>
      <c r="U16" s="143"/>
    </row>
    <row r="17" spans="1:21" s="3" customFormat="1" ht="24.9" customHeight="1">
      <c r="A17" s="24">
        <v>12</v>
      </c>
      <c r="B17" s="149" t="s">
        <v>21</v>
      </c>
      <c r="C17" s="150">
        <v>4901.8999999999996</v>
      </c>
      <c r="D17" s="146">
        <f t="shared" si="3"/>
        <v>2042.5</v>
      </c>
      <c r="E17" s="151">
        <v>408.5</v>
      </c>
      <c r="F17" s="151">
        <v>2042.5</v>
      </c>
      <c r="G17" s="152">
        <f t="shared" si="0"/>
        <v>41.667516677206798</v>
      </c>
      <c r="H17" s="152">
        <f t="shared" si="1"/>
        <v>100</v>
      </c>
      <c r="I17" s="153">
        <f t="shared" si="2"/>
        <v>0</v>
      </c>
      <c r="J17" s="150"/>
      <c r="K17" s="151"/>
      <c r="L17" s="151"/>
      <c r="M17" s="151"/>
      <c r="N17" s="147"/>
      <c r="O17" s="147"/>
      <c r="P17" s="148"/>
      <c r="Q17" s="13"/>
      <c r="R17" s="141">
        <v>2169.3000000000002</v>
      </c>
      <c r="S17" s="142"/>
      <c r="T17" s="143"/>
      <c r="U17" s="143"/>
    </row>
    <row r="18" spans="1:21" s="3" customFormat="1" ht="24.9" customHeight="1">
      <c r="A18" s="24">
        <v>13</v>
      </c>
      <c r="B18" s="156" t="s">
        <v>22</v>
      </c>
      <c r="C18" s="150">
        <v>12195.3</v>
      </c>
      <c r="D18" s="146">
        <f t="shared" si="3"/>
        <v>5081.5</v>
      </c>
      <c r="E18" s="151">
        <v>1016.3</v>
      </c>
      <c r="F18" s="151">
        <v>5081.5</v>
      </c>
      <c r="G18" s="152">
        <f t="shared" si="0"/>
        <v>41.667691651701887</v>
      </c>
      <c r="H18" s="152">
        <f t="shared" si="1"/>
        <v>100</v>
      </c>
      <c r="I18" s="153">
        <f t="shared" si="2"/>
        <v>0</v>
      </c>
      <c r="J18" s="150"/>
      <c r="K18" s="151"/>
      <c r="L18" s="151"/>
      <c r="M18" s="151"/>
      <c r="N18" s="147"/>
      <c r="O18" s="147"/>
      <c r="P18" s="148"/>
      <c r="Q18" s="13"/>
      <c r="R18" s="141">
        <v>715.7</v>
      </c>
      <c r="S18" s="142"/>
      <c r="T18" s="143"/>
      <c r="U18" s="143"/>
    </row>
    <row r="19" spans="1:21" s="3" customFormat="1" ht="24.9" customHeight="1">
      <c r="A19" s="24">
        <v>14</v>
      </c>
      <c r="B19" s="156" t="s">
        <v>23</v>
      </c>
      <c r="C19" s="150">
        <v>14729</v>
      </c>
      <c r="D19" s="146">
        <f t="shared" si="3"/>
        <v>6137</v>
      </c>
      <c r="E19" s="151">
        <v>1227.4000000000001</v>
      </c>
      <c r="F19" s="151">
        <v>6137</v>
      </c>
      <c r="G19" s="152">
        <f t="shared" si="0"/>
        <v>41.666100889401861</v>
      </c>
      <c r="H19" s="152">
        <f t="shared" si="1"/>
        <v>100</v>
      </c>
      <c r="I19" s="153">
        <f t="shared" si="2"/>
        <v>0</v>
      </c>
      <c r="J19" s="150"/>
      <c r="K19" s="151"/>
      <c r="L19" s="151"/>
      <c r="M19" s="151"/>
      <c r="N19" s="147"/>
      <c r="O19" s="147"/>
      <c r="P19" s="148"/>
      <c r="Q19" s="13"/>
      <c r="R19" s="141">
        <v>6106.3</v>
      </c>
      <c r="S19" s="142"/>
      <c r="T19" s="143"/>
      <c r="U19" s="143"/>
    </row>
    <row r="20" spans="1:21" s="3" customFormat="1" ht="24.9" customHeight="1">
      <c r="A20" s="24">
        <v>15</v>
      </c>
      <c r="B20" s="149" t="s">
        <v>24</v>
      </c>
      <c r="C20" s="150">
        <v>10437.9</v>
      </c>
      <c r="D20" s="146">
        <f t="shared" si="3"/>
        <v>4349</v>
      </c>
      <c r="E20" s="151">
        <v>869.8</v>
      </c>
      <c r="F20" s="151">
        <v>4349</v>
      </c>
      <c r="G20" s="152">
        <f t="shared" si="0"/>
        <v>41.665469107770718</v>
      </c>
      <c r="H20" s="152">
        <f t="shared" si="1"/>
        <v>100</v>
      </c>
      <c r="I20" s="153">
        <f t="shared" si="2"/>
        <v>0</v>
      </c>
      <c r="J20" s="150"/>
      <c r="K20" s="151"/>
      <c r="L20" s="151"/>
      <c r="M20" s="151"/>
      <c r="N20" s="147"/>
      <c r="O20" s="147"/>
      <c r="P20" s="148"/>
      <c r="Q20" s="13"/>
      <c r="R20" s="141">
        <v>1396</v>
      </c>
      <c r="S20" s="142"/>
      <c r="T20" s="143"/>
      <c r="U20" s="143"/>
    </row>
    <row r="21" spans="1:21" s="3" customFormat="1" ht="24.9" customHeight="1">
      <c r="A21" s="24">
        <v>16</v>
      </c>
      <c r="B21" s="149" t="s">
        <v>25</v>
      </c>
      <c r="C21" s="150"/>
      <c r="D21" s="146">
        <f t="shared" si="3"/>
        <v>0</v>
      </c>
      <c r="E21" s="151"/>
      <c r="F21" s="151">
        <v>0</v>
      </c>
      <c r="G21" s="152"/>
      <c r="H21" s="152"/>
      <c r="I21" s="153"/>
      <c r="J21" s="150">
        <v>3977.2</v>
      </c>
      <c r="K21" s="151">
        <f>L21*5</f>
        <v>1657</v>
      </c>
      <c r="L21" s="151">
        <v>331.4</v>
      </c>
      <c r="M21" s="151">
        <v>552.33333333333326</v>
      </c>
      <c r="N21" s="147">
        <f>M21/J21*100</f>
        <v>13.887492037949645</v>
      </c>
      <c r="O21" s="147">
        <f>M21/K21*100</f>
        <v>33.333333333333329</v>
      </c>
      <c r="P21" s="148">
        <f>M21-K21</f>
        <v>-1104.6666666666667</v>
      </c>
      <c r="Q21" s="13"/>
      <c r="R21" s="141">
        <v>5358.9</v>
      </c>
      <c r="S21" s="142"/>
      <c r="T21" s="143"/>
      <c r="U21" s="143"/>
    </row>
    <row r="22" spans="1:21" s="3" customFormat="1" ht="24.9" customHeight="1">
      <c r="A22" s="24">
        <v>17</v>
      </c>
      <c r="B22" s="156" t="s">
        <v>26</v>
      </c>
      <c r="C22" s="150">
        <v>16751.099999999999</v>
      </c>
      <c r="D22" s="146">
        <f t="shared" si="3"/>
        <v>6979.5</v>
      </c>
      <c r="E22" s="151">
        <v>1395.9</v>
      </c>
      <c r="F22" s="151">
        <v>6979.5</v>
      </c>
      <c r="G22" s="152">
        <f t="shared" si="0"/>
        <v>41.665920447015424</v>
      </c>
      <c r="H22" s="152">
        <f t="shared" si="1"/>
        <v>100</v>
      </c>
      <c r="I22" s="153">
        <f t="shared" si="2"/>
        <v>0</v>
      </c>
      <c r="J22" s="150"/>
      <c r="K22" s="151">
        <f t="shared" ref="K22:K72" si="4">L22*5</f>
        <v>0</v>
      </c>
      <c r="L22" s="151"/>
      <c r="M22" s="151">
        <v>0</v>
      </c>
      <c r="N22" s="147"/>
      <c r="O22" s="147"/>
      <c r="P22" s="148"/>
      <c r="Q22" s="13"/>
      <c r="R22" s="141">
        <v>1702.5</v>
      </c>
      <c r="S22" s="142"/>
      <c r="T22" s="143"/>
      <c r="U22" s="143"/>
    </row>
    <row r="23" spans="1:21" s="3" customFormat="1" ht="24.9" customHeight="1">
      <c r="A23" s="24">
        <v>18</v>
      </c>
      <c r="B23" s="149" t="s">
        <v>27</v>
      </c>
      <c r="C23" s="150">
        <v>39955.199999999997</v>
      </c>
      <c r="D23" s="146">
        <f t="shared" si="3"/>
        <v>16648</v>
      </c>
      <c r="E23" s="151">
        <v>3329.6</v>
      </c>
      <c r="F23" s="151">
        <v>16648</v>
      </c>
      <c r="G23" s="152">
        <f t="shared" si="0"/>
        <v>41.666666666666671</v>
      </c>
      <c r="H23" s="152">
        <f t="shared" si="1"/>
        <v>100</v>
      </c>
      <c r="I23" s="153">
        <f t="shared" si="2"/>
        <v>0</v>
      </c>
      <c r="J23" s="150"/>
      <c r="K23" s="151">
        <f t="shared" si="4"/>
        <v>0</v>
      </c>
      <c r="L23" s="151"/>
      <c r="M23" s="151">
        <v>0</v>
      </c>
      <c r="N23" s="147"/>
      <c r="O23" s="147"/>
      <c r="P23" s="148"/>
      <c r="Q23" s="13"/>
      <c r="R23" s="141">
        <v>885.9</v>
      </c>
      <c r="S23" s="142"/>
      <c r="T23" s="143"/>
      <c r="U23" s="143"/>
    </row>
    <row r="24" spans="1:21" s="3" customFormat="1" ht="24.9" customHeight="1">
      <c r="A24" s="24">
        <v>19</v>
      </c>
      <c r="B24" s="156" t="s">
        <v>28</v>
      </c>
      <c r="C24" s="150"/>
      <c r="D24" s="146">
        <f t="shared" si="3"/>
        <v>0</v>
      </c>
      <c r="E24" s="151"/>
      <c r="F24" s="151">
        <v>0</v>
      </c>
      <c r="G24" s="152"/>
      <c r="H24" s="152"/>
      <c r="I24" s="153"/>
      <c r="J24" s="150">
        <v>50358</v>
      </c>
      <c r="K24" s="151">
        <f t="shared" si="4"/>
        <v>20982.5</v>
      </c>
      <c r="L24" s="151">
        <v>4196.5</v>
      </c>
      <c r="M24" s="151">
        <v>6994.1666666666661</v>
      </c>
      <c r="N24" s="147">
        <f>M24/J24*100</f>
        <v>13.888888888888888</v>
      </c>
      <c r="O24" s="147">
        <f>M24/K24*100</f>
        <v>33.333333333333329</v>
      </c>
      <c r="P24" s="148">
        <f>M24-K24</f>
        <v>-13988.333333333334</v>
      </c>
      <c r="Q24" s="13"/>
      <c r="R24" s="141">
        <v>2438.1999999999998</v>
      </c>
      <c r="S24" s="142"/>
      <c r="T24" s="143"/>
      <c r="U24" s="143"/>
    </row>
    <row r="25" spans="1:21" s="3" customFormat="1" ht="24.9" customHeight="1">
      <c r="A25" s="24">
        <v>20</v>
      </c>
      <c r="B25" s="156" t="s">
        <v>29</v>
      </c>
      <c r="C25" s="150">
        <v>8190.4</v>
      </c>
      <c r="D25" s="146">
        <f t="shared" si="3"/>
        <v>3412.5</v>
      </c>
      <c r="E25" s="151">
        <v>682.5</v>
      </c>
      <c r="F25" s="151">
        <v>3412.5</v>
      </c>
      <c r="G25" s="152">
        <f t="shared" si="0"/>
        <v>41.664631764016413</v>
      </c>
      <c r="H25" s="152">
        <f t="shared" si="1"/>
        <v>100</v>
      </c>
      <c r="I25" s="153">
        <f t="shared" si="2"/>
        <v>0</v>
      </c>
      <c r="J25" s="150"/>
      <c r="K25" s="151">
        <f t="shared" si="4"/>
        <v>0</v>
      </c>
      <c r="L25" s="151"/>
      <c r="M25" s="151">
        <v>0</v>
      </c>
      <c r="N25" s="147"/>
      <c r="O25" s="147"/>
      <c r="P25" s="148"/>
      <c r="Q25" s="13"/>
      <c r="R25" s="141">
        <v>1324.9</v>
      </c>
      <c r="S25" s="142"/>
      <c r="T25" s="143"/>
      <c r="U25" s="143"/>
    </row>
    <row r="26" spans="1:21" s="3" customFormat="1" ht="24.9" customHeight="1">
      <c r="A26" s="24">
        <v>21</v>
      </c>
      <c r="B26" s="149" t="s">
        <v>30</v>
      </c>
      <c r="C26" s="150"/>
      <c r="D26" s="146">
        <f t="shared" si="3"/>
        <v>0</v>
      </c>
      <c r="E26" s="151"/>
      <c r="F26" s="151">
        <v>0</v>
      </c>
      <c r="G26" s="152"/>
      <c r="H26" s="152"/>
      <c r="I26" s="153"/>
      <c r="J26" s="150">
        <v>613</v>
      </c>
      <c r="K26" s="151">
        <f t="shared" si="4"/>
        <v>255.5</v>
      </c>
      <c r="L26" s="151">
        <v>51.1</v>
      </c>
      <c r="M26" s="151">
        <v>85.166666666666657</v>
      </c>
      <c r="N26" s="147">
        <f>M26/J26*100</f>
        <v>13.893420337139748</v>
      </c>
      <c r="O26" s="147">
        <f>M26/K26*100</f>
        <v>33.333333333333329</v>
      </c>
      <c r="P26" s="148">
        <f>M26-K26</f>
        <v>-170.33333333333334</v>
      </c>
      <c r="Q26" s="13"/>
      <c r="R26" s="141">
        <v>585.29999999999995</v>
      </c>
      <c r="S26" s="142"/>
      <c r="T26" s="143"/>
      <c r="U26" s="143"/>
    </row>
    <row r="27" spans="1:21" s="3" customFormat="1" ht="24.9" customHeight="1">
      <c r="A27" s="24">
        <v>22</v>
      </c>
      <c r="B27" s="156" t="s">
        <v>31</v>
      </c>
      <c r="C27" s="150">
        <v>3365.7</v>
      </c>
      <c r="D27" s="146">
        <f t="shared" si="3"/>
        <v>1402.5</v>
      </c>
      <c r="E27" s="151">
        <v>280.5</v>
      </c>
      <c r="F27" s="151">
        <v>1402.5</v>
      </c>
      <c r="G27" s="152">
        <f t="shared" si="0"/>
        <v>41.670380604331939</v>
      </c>
      <c r="H27" s="152">
        <f t="shared" si="1"/>
        <v>100</v>
      </c>
      <c r="I27" s="153">
        <f t="shared" si="2"/>
        <v>0</v>
      </c>
      <c r="J27" s="150"/>
      <c r="K27" s="151">
        <f t="shared" si="4"/>
        <v>0</v>
      </c>
      <c r="L27" s="151"/>
      <c r="M27" s="151">
        <v>0</v>
      </c>
      <c r="N27" s="147"/>
      <c r="O27" s="147"/>
      <c r="P27" s="148"/>
      <c r="Q27" s="13"/>
      <c r="R27" s="141"/>
      <c r="S27" s="142"/>
      <c r="T27" s="143"/>
      <c r="U27" s="143"/>
    </row>
    <row r="28" spans="1:21" s="3" customFormat="1" ht="24.9" customHeight="1">
      <c r="A28" s="24">
        <v>23</v>
      </c>
      <c r="B28" s="156" t="s">
        <v>32</v>
      </c>
      <c r="C28" s="150">
        <v>19543.3</v>
      </c>
      <c r="D28" s="146">
        <f t="shared" si="3"/>
        <v>8143</v>
      </c>
      <c r="E28" s="151">
        <v>1628.6</v>
      </c>
      <c r="F28" s="151">
        <v>8143</v>
      </c>
      <c r="G28" s="152">
        <f t="shared" si="0"/>
        <v>41.666453464870315</v>
      </c>
      <c r="H28" s="152">
        <f t="shared" si="1"/>
        <v>100</v>
      </c>
      <c r="I28" s="153">
        <f t="shared" si="2"/>
        <v>0</v>
      </c>
      <c r="J28" s="150"/>
      <c r="K28" s="151">
        <f t="shared" si="4"/>
        <v>0</v>
      </c>
      <c r="L28" s="151"/>
      <c r="M28" s="151">
        <v>0</v>
      </c>
      <c r="N28" s="147"/>
      <c r="O28" s="147"/>
      <c r="P28" s="148"/>
      <c r="Q28" s="13"/>
      <c r="R28" s="141">
        <v>1177</v>
      </c>
      <c r="S28" s="142"/>
      <c r="T28" s="143"/>
      <c r="U28" s="143"/>
    </row>
    <row r="29" spans="1:21" s="3" customFormat="1" ht="24.9" customHeight="1">
      <c r="A29" s="24">
        <v>24</v>
      </c>
      <c r="B29" s="149" t="s">
        <v>33</v>
      </c>
      <c r="C29" s="150">
        <v>25635.1</v>
      </c>
      <c r="D29" s="146">
        <f t="shared" si="3"/>
        <v>10681.5</v>
      </c>
      <c r="E29" s="151">
        <v>2136.3000000000002</v>
      </c>
      <c r="F29" s="151">
        <v>10681.5</v>
      </c>
      <c r="G29" s="152">
        <f t="shared" si="0"/>
        <v>41.667479354478822</v>
      </c>
      <c r="H29" s="152">
        <f t="shared" si="1"/>
        <v>100</v>
      </c>
      <c r="I29" s="153">
        <f t="shared" si="2"/>
        <v>0</v>
      </c>
      <c r="J29" s="150"/>
      <c r="K29" s="151">
        <f t="shared" si="4"/>
        <v>0</v>
      </c>
      <c r="L29" s="151"/>
      <c r="M29" s="151">
        <v>0</v>
      </c>
      <c r="N29" s="147"/>
      <c r="O29" s="147"/>
      <c r="P29" s="148"/>
      <c r="Q29" s="13"/>
      <c r="R29" s="141">
        <v>1122.9000000000001</v>
      </c>
      <c r="S29" s="142"/>
      <c r="T29" s="143"/>
      <c r="U29" s="143"/>
    </row>
    <row r="30" spans="1:21" s="3" customFormat="1" ht="24.9" customHeight="1">
      <c r="A30" s="24">
        <v>25</v>
      </c>
      <c r="B30" s="149" t="s">
        <v>34</v>
      </c>
      <c r="C30" s="150">
        <v>18339.900000000001</v>
      </c>
      <c r="D30" s="146">
        <f t="shared" si="3"/>
        <v>7641.5</v>
      </c>
      <c r="E30" s="151">
        <v>1528.3</v>
      </c>
      <c r="F30" s="151">
        <v>7641.5</v>
      </c>
      <c r="G30" s="152">
        <f t="shared" si="0"/>
        <v>41.665985092612281</v>
      </c>
      <c r="H30" s="152">
        <f t="shared" si="1"/>
        <v>100</v>
      </c>
      <c r="I30" s="153">
        <f t="shared" si="2"/>
        <v>0</v>
      </c>
      <c r="J30" s="150"/>
      <c r="K30" s="151">
        <f t="shared" si="4"/>
        <v>0</v>
      </c>
      <c r="L30" s="151"/>
      <c r="M30" s="151">
        <v>0</v>
      </c>
      <c r="N30" s="147"/>
      <c r="O30" s="147"/>
      <c r="P30" s="148"/>
      <c r="Q30" s="13"/>
      <c r="R30" s="141">
        <v>1840.2</v>
      </c>
      <c r="S30" s="142"/>
      <c r="T30" s="143"/>
      <c r="U30" s="143"/>
    </row>
    <row r="31" spans="1:21" s="3" customFormat="1" ht="24.9" customHeight="1">
      <c r="A31" s="24">
        <v>26</v>
      </c>
      <c r="B31" s="156" t="s">
        <v>35</v>
      </c>
      <c r="C31" s="150">
        <v>27506.9</v>
      </c>
      <c r="D31" s="146">
        <f t="shared" si="3"/>
        <v>11461</v>
      </c>
      <c r="E31" s="151">
        <v>2292.1999999999998</v>
      </c>
      <c r="F31" s="151">
        <v>11461</v>
      </c>
      <c r="G31" s="152">
        <f t="shared" si="0"/>
        <v>41.665909280944049</v>
      </c>
      <c r="H31" s="152">
        <f t="shared" si="1"/>
        <v>100</v>
      </c>
      <c r="I31" s="153">
        <f t="shared" si="2"/>
        <v>0</v>
      </c>
      <c r="J31" s="150"/>
      <c r="K31" s="151">
        <f t="shared" si="4"/>
        <v>0</v>
      </c>
      <c r="L31" s="151"/>
      <c r="M31" s="151">
        <v>0</v>
      </c>
      <c r="N31" s="147"/>
      <c r="O31" s="147"/>
      <c r="P31" s="148"/>
      <c r="Q31" s="13"/>
      <c r="R31" s="141">
        <v>129.1</v>
      </c>
      <c r="S31" s="142"/>
      <c r="T31" s="143"/>
      <c r="U31" s="143"/>
    </row>
    <row r="32" spans="1:21" s="3" customFormat="1" ht="24.9" customHeight="1">
      <c r="A32" s="24">
        <v>27</v>
      </c>
      <c r="B32" s="157" t="s">
        <v>36</v>
      </c>
      <c r="C32" s="150">
        <v>1073.0999999999999</v>
      </c>
      <c r="D32" s="146">
        <f t="shared" si="3"/>
        <v>447</v>
      </c>
      <c r="E32" s="151">
        <v>89.4</v>
      </c>
      <c r="F32" s="151">
        <v>447</v>
      </c>
      <c r="G32" s="152">
        <f t="shared" si="0"/>
        <v>41.655018171652223</v>
      </c>
      <c r="H32" s="152">
        <f t="shared" si="1"/>
        <v>100</v>
      </c>
      <c r="I32" s="153">
        <f t="shared" si="2"/>
        <v>0</v>
      </c>
      <c r="J32" s="150"/>
      <c r="K32" s="151">
        <f t="shared" si="4"/>
        <v>0</v>
      </c>
      <c r="L32" s="151"/>
      <c r="M32" s="151">
        <v>0</v>
      </c>
      <c r="N32" s="147"/>
      <c r="O32" s="147"/>
      <c r="P32" s="148"/>
      <c r="Q32" s="13"/>
      <c r="R32" s="141">
        <v>4338.2</v>
      </c>
      <c r="S32" s="142"/>
      <c r="T32" s="143"/>
      <c r="U32" s="143"/>
    </row>
    <row r="33" spans="1:21" s="3" customFormat="1" ht="24.9" customHeight="1">
      <c r="A33" s="24">
        <v>28</v>
      </c>
      <c r="B33" s="149" t="s">
        <v>37</v>
      </c>
      <c r="C33" s="150">
        <v>2309.4</v>
      </c>
      <c r="D33" s="146">
        <f t="shared" si="3"/>
        <v>962.5</v>
      </c>
      <c r="E33" s="151">
        <v>192.5</v>
      </c>
      <c r="F33" s="151">
        <v>962.5</v>
      </c>
      <c r="G33" s="152">
        <f t="shared" si="0"/>
        <v>41.677491989261277</v>
      </c>
      <c r="H33" s="152">
        <f t="shared" si="1"/>
        <v>100</v>
      </c>
      <c r="I33" s="153">
        <f t="shared" si="2"/>
        <v>0</v>
      </c>
      <c r="J33" s="150"/>
      <c r="K33" s="151">
        <f t="shared" si="4"/>
        <v>0</v>
      </c>
      <c r="L33" s="151"/>
      <c r="M33" s="151">
        <v>0</v>
      </c>
      <c r="N33" s="147"/>
      <c r="O33" s="147"/>
      <c r="P33" s="148"/>
      <c r="Q33" s="13"/>
      <c r="R33" s="141"/>
      <c r="S33" s="142">
        <v>1484.4</v>
      </c>
      <c r="T33" s="143"/>
      <c r="U33" s="143"/>
    </row>
    <row r="34" spans="1:21" s="3" customFormat="1" ht="24.9" customHeight="1">
      <c r="A34" s="24">
        <v>29</v>
      </c>
      <c r="B34" s="149" t="s">
        <v>38</v>
      </c>
      <c r="C34" s="150">
        <v>42094.6</v>
      </c>
      <c r="D34" s="146">
        <f t="shared" si="3"/>
        <v>17539.5</v>
      </c>
      <c r="E34" s="151">
        <v>3507.9</v>
      </c>
      <c r="F34" s="151">
        <v>17539.5</v>
      </c>
      <c r="G34" s="152">
        <f t="shared" si="0"/>
        <v>41.666864633468428</v>
      </c>
      <c r="H34" s="152">
        <f t="shared" si="1"/>
        <v>100</v>
      </c>
      <c r="I34" s="153">
        <f t="shared" si="2"/>
        <v>0</v>
      </c>
      <c r="J34" s="150"/>
      <c r="K34" s="151">
        <f t="shared" si="4"/>
        <v>0</v>
      </c>
      <c r="L34" s="151"/>
      <c r="M34" s="151">
        <v>0</v>
      </c>
      <c r="N34" s="147"/>
      <c r="O34" s="147"/>
      <c r="P34" s="148"/>
      <c r="Q34" s="13"/>
      <c r="R34" s="141">
        <v>3714.4</v>
      </c>
      <c r="S34" s="142"/>
      <c r="T34" s="143"/>
      <c r="U34" s="143"/>
    </row>
    <row r="35" spans="1:21" s="3" customFormat="1" ht="24.9" customHeight="1">
      <c r="A35" s="24">
        <v>30</v>
      </c>
      <c r="B35" s="149" t="s">
        <v>39</v>
      </c>
      <c r="C35" s="150">
        <v>22144.7</v>
      </c>
      <c r="D35" s="146">
        <f t="shared" si="3"/>
        <v>9227</v>
      </c>
      <c r="E35" s="151">
        <v>1845.4</v>
      </c>
      <c r="F35" s="151">
        <v>9227</v>
      </c>
      <c r="G35" s="152">
        <f t="shared" si="0"/>
        <v>41.666854823050208</v>
      </c>
      <c r="H35" s="152">
        <f t="shared" si="1"/>
        <v>100</v>
      </c>
      <c r="I35" s="153">
        <f t="shared" si="2"/>
        <v>0</v>
      </c>
      <c r="J35" s="150"/>
      <c r="K35" s="151">
        <f t="shared" si="4"/>
        <v>0</v>
      </c>
      <c r="L35" s="151"/>
      <c r="M35" s="151">
        <v>0</v>
      </c>
      <c r="N35" s="147"/>
      <c r="O35" s="147"/>
      <c r="P35" s="148"/>
      <c r="Q35" s="13"/>
      <c r="R35" s="141"/>
      <c r="S35" s="142"/>
      <c r="T35" s="143"/>
      <c r="U35" s="143"/>
    </row>
    <row r="36" spans="1:21" s="3" customFormat="1" ht="24.9" customHeight="1">
      <c r="A36" s="24">
        <v>31</v>
      </c>
      <c r="B36" s="158" t="s">
        <v>40</v>
      </c>
      <c r="C36" s="150"/>
      <c r="D36" s="146">
        <f t="shared" si="3"/>
        <v>0</v>
      </c>
      <c r="E36" s="151"/>
      <c r="F36" s="151">
        <v>0</v>
      </c>
      <c r="G36" s="152"/>
      <c r="H36" s="152"/>
      <c r="I36" s="153"/>
      <c r="J36" s="150"/>
      <c r="K36" s="151">
        <f t="shared" si="4"/>
        <v>0</v>
      </c>
      <c r="L36" s="151"/>
      <c r="M36" s="151">
        <v>0</v>
      </c>
      <c r="N36" s="147"/>
      <c r="O36" s="147"/>
      <c r="P36" s="148"/>
      <c r="Q36" s="13"/>
      <c r="R36" s="141">
        <v>354.5</v>
      </c>
      <c r="S36" s="142"/>
      <c r="T36" s="143"/>
      <c r="U36" s="143"/>
    </row>
    <row r="37" spans="1:21" s="3" customFormat="1" ht="24.9" customHeight="1">
      <c r="A37" s="24">
        <v>32</v>
      </c>
      <c r="B37" s="158" t="s">
        <v>41</v>
      </c>
      <c r="C37" s="150">
        <v>16437.400000000001</v>
      </c>
      <c r="D37" s="146">
        <f t="shared" si="3"/>
        <v>6849</v>
      </c>
      <c r="E37" s="151">
        <v>1369.8</v>
      </c>
      <c r="F37" s="151">
        <v>6849</v>
      </c>
      <c r="G37" s="152">
        <f t="shared" si="0"/>
        <v>41.66717364060009</v>
      </c>
      <c r="H37" s="152">
        <f t="shared" si="1"/>
        <v>100</v>
      </c>
      <c r="I37" s="153">
        <f t="shared" si="2"/>
        <v>0</v>
      </c>
      <c r="J37" s="150"/>
      <c r="K37" s="151">
        <f t="shared" si="4"/>
        <v>0</v>
      </c>
      <c r="L37" s="151">
        <v>0</v>
      </c>
      <c r="M37" s="151">
        <v>0</v>
      </c>
      <c r="N37" s="147"/>
      <c r="O37" s="147"/>
      <c r="P37" s="148"/>
      <c r="Q37" s="13"/>
      <c r="R37" s="141">
        <v>381.4</v>
      </c>
      <c r="S37" s="142"/>
      <c r="T37" s="143"/>
      <c r="U37" s="143"/>
    </row>
    <row r="38" spans="1:21" s="3" customFormat="1" ht="24.9" customHeight="1">
      <c r="A38" s="24">
        <v>33</v>
      </c>
      <c r="B38" s="158" t="s">
        <v>42</v>
      </c>
      <c r="C38" s="150">
        <v>10701.4</v>
      </c>
      <c r="D38" s="146">
        <f t="shared" si="3"/>
        <v>4459</v>
      </c>
      <c r="E38" s="151">
        <v>891.8</v>
      </c>
      <c r="F38" s="151">
        <v>4459</v>
      </c>
      <c r="G38" s="152">
        <f t="shared" si="0"/>
        <v>41.667445380978194</v>
      </c>
      <c r="H38" s="152">
        <f t="shared" si="1"/>
        <v>100</v>
      </c>
      <c r="I38" s="153">
        <f t="shared" si="2"/>
        <v>0</v>
      </c>
      <c r="J38" s="150"/>
      <c r="K38" s="151">
        <f t="shared" si="4"/>
        <v>0</v>
      </c>
      <c r="L38" s="151">
        <v>0</v>
      </c>
      <c r="M38" s="151">
        <v>0</v>
      </c>
      <c r="N38" s="147"/>
      <c r="O38" s="147"/>
      <c r="P38" s="148"/>
      <c r="Q38" s="13"/>
      <c r="R38" s="141">
        <v>268.8</v>
      </c>
      <c r="S38" s="142"/>
      <c r="T38" s="143"/>
      <c r="U38" s="143"/>
    </row>
    <row r="39" spans="1:21" s="3" customFormat="1" ht="24.9" customHeight="1">
      <c r="A39" s="24">
        <v>34</v>
      </c>
      <c r="B39" s="158" t="s">
        <v>43</v>
      </c>
      <c r="C39" s="150">
        <v>3120</v>
      </c>
      <c r="D39" s="146">
        <f t="shared" si="3"/>
        <v>1300</v>
      </c>
      <c r="E39" s="151">
        <v>260</v>
      </c>
      <c r="F39" s="151">
        <v>1300</v>
      </c>
      <c r="G39" s="152">
        <f t="shared" si="0"/>
        <v>41.666666666666671</v>
      </c>
      <c r="H39" s="152">
        <f>F39/D39*100</f>
        <v>100</v>
      </c>
      <c r="I39" s="153">
        <f>F39-D39</f>
        <v>0</v>
      </c>
      <c r="J39" s="150"/>
      <c r="K39" s="151">
        <f t="shared" si="4"/>
        <v>0</v>
      </c>
      <c r="L39" s="151">
        <v>0</v>
      </c>
      <c r="M39" s="151">
        <v>0</v>
      </c>
      <c r="N39" s="147"/>
      <c r="O39" s="147"/>
      <c r="P39" s="148"/>
      <c r="Q39" s="13"/>
      <c r="R39" s="141">
        <v>506.3</v>
      </c>
      <c r="S39" s="142"/>
      <c r="T39" s="143"/>
      <c r="U39" s="143"/>
    </row>
    <row r="40" spans="1:21" s="3" customFormat="1" ht="24.9" customHeight="1">
      <c r="A40" s="24">
        <v>35</v>
      </c>
      <c r="B40" s="158" t="s">
        <v>44</v>
      </c>
      <c r="C40" s="150">
        <v>14709.4</v>
      </c>
      <c r="D40" s="146">
        <f t="shared" si="3"/>
        <v>6129</v>
      </c>
      <c r="E40" s="151">
        <v>1225.8</v>
      </c>
      <c r="F40" s="151">
        <v>6129</v>
      </c>
      <c r="G40" s="152">
        <f t="shared" si="0"/>
        <v>41.66723319781908</v>
      </c>
      <c r="H40" s="152">
        <f t="shared" si="1"/>
        <v>100</v>
      </c>
      <c r="I40" s="153">
        <f t="shared" si="2"/>
        <v>0</v>
      </c>
      <c r="J40" s="150"/>
      <c r="K40" s="151">
        <f t="shared" si="4"/>
        <v>0</v>
      </c>
      <c r="L40" s="151">
        <v>0</v>
      </c>
      <c r="M40" s="151">
        <v>0</v>
      </c>
      <c r="N40" s="147"/>
      <c r="O40" s="147"/>
      <c r="P40" s="148"/>
      <c r="Q40" s="13"/>
      <c r="R40" s="141">
        <v>269.60000000000002</v>
      </c>
      <c r="S40" s="142"/>
      <c r="T40" s="143"/>
      <c r="U40" s="143"/>
    </row>
    <row r="41" spans="1:21" s="3" customFormat="1" ht="24.9" customHeight="1">
      <c r="A41" s="24">
        <v>36</v>
      </c>
      <c r="B41" s="158" t="s">
        <v>45</v>
      </c>
      <c r="C41" s="150">
        <v>33908.6</v>
      </c>
      <c r="D41" s="146">
        <f t="shared" si="3"/>
        <v>14128.5</v>
      </c>
      <c r="E41" s="151">
        <v>2825.7</v>
      </c>
      <c r="F41" s="151">
        <v>14128.5</v>
      </c>
      <c r="G41" s="152">
        <f t="shared" si="0"/>
        <v>41.666420907970256</v>
      </c>
      <c r="H41" s="152">
        <f t="shared" si="1"/>
        <v>100</v>
      </c>
      <c r="I41" s="153">
        <f t="shared" si="2"/>
        <v>0</v>
      </c>
      <c r="J41" s="150"/>
      <c r="K41" s="151">
        <f t="shared" si="4"/>
        <v>0</v>
      </c>
      <c r="L41" s="151">
        <v>0</v>
      </c>
      <c r="M41" s="151">
        <v>0</v>
      </c>
      <c r="N41" s="147"/>
      <c r="O41" s="147"/>
      <c r="P41" s="148"/>
      <c r="Q41" s="13"/>
      <c r="R41" s="141">
        <v>317.3</v>
      </c>
      <c r="S41" s="142"/>
      <c r="T41" s="143"/>
      <c r="U41" s="143"/>
    </row>
    <row r="42" spans="1:21" s="3" customFormat="1" ht="24.9" customHeight="1">
      <c r="A42" s="24">
        <v>37</v>
      </c>
      <c r="B42" s="158" t="s">
        <v>46</v>
      </c>
      <c r="C42" s="150">
        <v>28770.2</v>
      </c>
      <c r="D42" s="146">
        <f t="shared" si="3"/>
        <v>11987.5</v>
      </c>
      <c r="E42" s="151">
        <v>2397.5</v>
      </c>
      <c r="F42" s="151">
        <v>11987.5</v>
      </c>
      <c r="G42" s="152">
        <f t="shared" si="0"/>
        <v>41.666377015105908</v>
      </c>
      <c r="H42" s="152">
        <f t="shared" si="1"/>
        <v>100</v>
      </c>
      <c r="I42" s="153">
        <f t="shared" si="2"/>
        <v>0</v>
      </c>
      <c r="J42" s="150"/>
      <c r="K42" s="151">
        <f t="shared" si="4"/>
        <v>0</v>
      </c>
      <c r="L42" s="151">
        <v>0</v>
      </c>
      <c r="M42" s="151">
        <v>0</v>
      </c>
      <c r="N42" s="147"/>
      <c r="O42" s="147"/>
      <c r="P42" s="148"/>
      <c r="Q42" s="13"/>
      <c r="R42" s="141">
        <v>215.8</v>
      </c>
      <c r="S42" s="142"/>
      <c r="T42" s="143"/>
      <c r="U42" s="143"/>
    </row>
    <row r="43" spans="1:21" s="3" customFormat="1" ht="24.9" customHeight="1">
      <c r="A43" s="24">
        <v>38</v>
      </c>
      <c r="B43" s="158" t="s">
        <v>47</v>
      </c>
      <c r="C43" s="150"/>
      <c r="D43" s="146">
        <f t="shared" si="3"/>
        <v>0</v>
      </c>
      <c r="E43" s="151"/>
      <c r="F43" s="151">
        <v>0</v>
      </c>
      <c r="G43" s="152"/>
      <c r="H43" s="152"/>
      <c r="I43" s="153"/>
      <c r="J43" s="150"/>
      <c r="K43" s="151">
        <f t="shared" si="4"/>
        <v>0</v>
      </c>
      <c r="L43" s="151"/>
      <c r="M43" s="151">
        <v>0</v>
      </c>
      <c r="N43" s="147"/>
      <c r="O43" s="147"/>
      <c r="P43" s="148"/>
      <c r="Q43" s="13"/>
      <c r="R43" s="141">
        <v>112</v>
      </c>
      <c r="S43" s="142"/>
      <c r="T43" s="143"/>
      <c r="U43" s="143"/>
    </row>
    <row r="44" spans="1:21" s="3" customFormat="1" ht="24.9" customHeight="1">
      <c r="A44" s="24">
        <v>39</v>
      </c>
      <c r="B44" s="158" t="s">
        <v>48</v>
      </c>
      <c r="C44" s="150">
        <v>110403.5</v>
      </c>
      <c r="D44" s="146">
        <f t="shared" si="3"/>
        <v>46001.5</v>
      </c>
      <c r="E44" s="151">
        <v>9200.2999999999993</v>
      </c>
      <c r="F44" s="151">
        <v>46001.5</v>
      </c>
      <c r="G44" s="152">
        <f t="shared" si="0"/>
        <v>41.666704407016084</v>
      </c>
      <c r="H44" s="152">
        <f t="shared" si="1"/>
        <v>100</v>
      </c>
      <c r="I44" s="153">
        <f t="shared" si="2"/>
        <v>0</v>
      </c>
      <c r="J44" s="150"/>
      <c r="K44" s="151">
        <f t="shared" si="4"/>
        <v>0</v>
      </c>
      <c r="L44" s="151"/>
      <c r="M44" s="151">
        <v>0</v>
      </c>
      <c r="N44" s="147"/>
      <c r="O44" s="147"/>
      <c r="P44" s="148"/>
      <c r="Q44" s="13"/>
      <c r="R44" s="141">
        <v>346.2</v>
      </c>
      <c r="S44" s="142"/>
      <c r="T44" s="143"/>
      <c r="U44" s="143"/>
    </row>
    <row r="45" spans="1:21" s="3" customFormat="1" ht="24.9" customHeight="1">
      <c r="A45" s="24">
        <v>40</v>
      </c>
      <c r="B45" s="158" t="s">
        <v>49</v>
      </c>
      <c r="C45" s="150"/>
      <c r="D45" s="146">
        <f t="shared" si="3"/>
        <v>0</v>
      </c>
      <c r="E45" s="151"/>
      <c r="F45" s="151">
        <v>0</v>
      </c>
      <c r="G45" s="152"/>
      <c r="H45" s="152"/>
      <c r="I45" s="153"/>
      <c r="J45" s="150"/>
      <c r="K45" s="151">
        <f t="shared" si="4"/>
        <v>0</v>
      </c>
      <c r="L45" s="151"/>
      <c r="M45" s="151">
        <v>0</v>
      </c>
      <c r="N45" s="147"/>
      <c r="O45" s="147"/>
      <c r="P45" s="148"/>
      <c r="Q45" s="13"/>
      <c r="R45" s="141">
        <v>210.3</v>
      </c>
      <c r="S45" s="142"/>
      <c r="T45" s="143"/>
      <c r="U45" s="143"/>
    </row>
    <row r="46" spans="1:21" s="3" customFormat="1" ht="24.9" customHeight="1">
      <c r="A46" s="24">
        <v>41</v>
      </c>
      <c r="B46" s="158" t="s">
        <v>50</v>
      </c>
      <c r="C46" s="150">
        <v>20074.8</v>
      </c>
      <c r="D46" s="146">
        <f t="shared" si="3"/>
        <v>8364.5</v>
      </c>
      <c r="E46" s="151">
        <v>1672.9</v>
      </c>
      <c r="F46" s="151">
        <v>8364.5</v>
      </c>
      <c r="G46" s="152">
        <f t="shared" si="0"/>
        <v>41.666666666666671</v>
      </c>
      <c r="H46" s="152">
        <f t="shared" si="1"/>
        <v>100</v>
      </c>
      <c r="I46" s="153">
        <f t="shared" si="2"/>
        <v>0</v>
      </c>
      <c r="J46" s="150"/>
      <c r="K46" s="151">
        <f t="shared" si="4"/>
        <v>0</v>
      </c>
      <c r="L46" s="151"/>
      <c r="M46" s="151">
        <v>0</v>
      </c>
      <c r="N46" s="147"/>
      <c r="O46" s="147"/>
      <c r="P46" s="148"/>
      <c r="Q46" s="13"/>
      <c r="R46" s="141"/>
      <c r="S46" s="142"/>
      <c r="T46" s="143"/>
      <c r="U46" s="143"/>
    </row>
    <row r="47" spans="1:21" s="3" customFormat="1" ht="24.9" customHeight="1">
      <c r="A47" s="24">
        <v>42</v>
      </c>
      <c r="B47" s="158" t="s">
        <v>51</v>
      </c>
      <c r="C47" s="150">
        <v>20800.8</v>
      </c>
      <c r="D47" s="146">
        <f t="shared" si="3"/>
        <v>8667</v>
      </c>
      <c r="E47" s="151">
        <v>1733.4</v>
      </c>
      <c r="F47" s="151">
        <v>8667</v>
      </c>
      <c r="G47" s="152">
        <f t="shared" si="0"/>
        <v>41.666666666666671</v>
      </c>
      <c r="H47" s="152">
        <f t="shared" si="1"/>
        <v>100</v>
      </c>
      <c r="I47" s="153">
        <f t="shared" si="2"/>
        <v>0</v>
      </c>
      <c r="J47" s="150"/>
      <c r="K47" s="151">
        <f t="shared" si="4"/>
        <v>0</v>
      </c>
      <c r="L47" s="151"/>
      <c r="M47" s="151">
        <v>0</v>
      </c>
      <c r="N47" s="147"/>
      <c r="O47" s="147"/>
      <c r="P47" s="148"/>
      <c r="Q47" s="13"/>
      <c r="R47" s="141">
        <v>601.1</v>
      </c>
      <c r="S47" s="142"/>
      <c r="T47" s="143"/>
      <c r="U47" s="143"/>
    </row>
    <row r="48" spans="1:21" s="3" customFormat="1" ht="24.9" customHeight="1">
      <c r="A48" s="24">
        <v>43</v>
      </c>
      <c r="B48" s="158" t="s">
        <v>52</v>
      </c>
      <c r="C48" s="150">
        <v>10902</v>
      </c>
      <c r="D48" s="146">
        <f t="shared" si="3"/>
        <v>4542.5</v>
      </c>
      <c r="E48" s="151">
        <v>908.5</v>
      </c>
      <c r="F48" s="151">
        <v>4542.5</v>
      </c>
      <c r="G48" s="152">
        <f t="shared" si="0"/>
        <v>41.666666666666671</v>
      </c>
      <c r="H48" s="152">
        <f t="shared" si="1"/>
        <v>100</v>
      </c>
      <c r="I48" s="153">
        <f t="shared" si="2"/>
        <v>0</v>
      </c>
      <c r="J48" s="150"/>
      <c r="K48" s="151">
        <f t="shared" si="4"/>
        <v>0</v>
      </c>
      <c r="L48" s="151"/>
      <c r="M48" s="151">
        <v>0</v>
      </c>
      <c r="N48" s="147"/>
      <c r="O48" s="147"/>
      <c r="P48" s="148"/>
      <c r="Q48" s="13"/>
      <c r="R48" s="141">
        <v>198.3</v>
      </c>
      <c r="S48" s="142"/>
      <c r="T48" s="143"/>
      <c r="U48" s="143"/>
    </row>
    <row r="49" spans="1:21" s="3" customFormat="1" ht="24.9" customHeight="1">
      <c r="A49" s="24">
        <v>44</v>
      </c>
      <c r="B49" s="158" t="s">
        <v>53</v>
      </c>
      <c r="C49" s="150"/>
      <c r="D49" s="146">
        <f t="shared" si="3"/>
        <v>0</v>
      </c>
      <c r="E49" s="151"/>
      <c r="F49" s="151">
        <v>0</v>
      </c>
      <c r="G49" s="152"/>
      <c r="H49" s="152"/>
      <c r="I49" s="153"/>
      <c r="J49" s="150">
        <v>2535.9</v>
      </c>
      <c r="K49" s="151">
        <f t="shared" si="4"/>
        <v>1056.5</v>
      </c>
      <c r="L49" s="151">
        <v>211.3</v>
      </c>
      <c r="M49" s="151">
        <v>352.16666666666663</v>
      </c>
      <c r="N49" s="147">
        <f>M49/J49*100</f>
        <v>13.887245816738304</v>
      </c>
      <c r="O49" s="147">
        <f>M49/K49*100</f>
        <v>33.333333333333329</v>
      </c>
      <c r="P49" s="148">
        <f>M49-K49</f>
        <v>-704.33333333333337</v>
      </c>
      <c r="Q49" s="13"/>
      <c r="R49" s="141">
        <v>414</v>
      </c>
      <c r="S49" s="142"/>
      <c r="T49" s="143"/>
      <c r="U49" s="143"/>
    </row>
    <row r="50" spans="1:21" s="3" customFormat="1" ht="24.9" customHeight="1">
      <c r="A50" s="24">
        <v>45</v>
      </c>
      <c r="B50" s="158" t="s">
        <v>54</v>
      </c>
      <c r="C50" s="150">
        <v>16790.099999999999</v>
      </c>
      <c r="D50" s="146">
        <f t="shared" si="3"/>
        <v>6996</v>
      </c>
      <c r="E50" s="151">
        <v>1399.2</v>
      </c>
      <c r="F50" s="151">
        <v>6996</v>
      </c>
      <c r="G50" s="152">
        <f t="shared" si="0"/>
        <v>41.667411153000877</v>
      </c>
      <c r="H50" s="152">
        <f t="shared" si="1"/>
        <v>100</v>
      </c>
      <c r="I50" s="153">
        <f t="shared" si="2"/>
        <v>0</v>
      </c>
      <c r="J50" s="150"/>
      <c r="K50" s="151">
        <f t="shared" si="4"/>
        <v>0</v>
      </c>
      <c r="L50" s="151"/>
      <c r="M50" s="151">
        <v>0</v>
      </c>
      <c r="N50" s="147"/>
      <c r="O50" s="147"/>
      <c r="P50" s="148"/>
      <c r="Q50" s="13"/>
      <c r="R50" s="141">
        <v>260.5</v>
      </c>
      <c r="S50" s="142"/>
      <c r="T50" s="143"/>
      <c r="U50" s="143"/>
    </row>
    <row r="51" spans="1:21" s="3" customFormat="1" ht="24.9" customHeight="1">
      <c r="A51" s="24">
        <v>46</v>
      </c>
      <c r="B51" s="158" t="s">
        <v>55</v>
      </c>
      <c r="C51" s="150">
        <v>16922.7</v>
      </c>
      <c r="D51" s="146">
        <f t="shared" si="3"/>
        <v>7051</v>
      </c>
      <c r="E51" s="151">
        <v>1410.2</v>
      </c>
      <c r="F51" s="151">
        <v>7051</v>
      </c>
      <c r="G51" s="152">
        <f t="shared" si="0"/>
        <v>41.665928013851214</v>
      </c>
      <c r="H51" s="152">
        <f t="shared" si="1"/>
        <v>100</v>
      </c>
      <c r="I51" s="153">
        <f t="shared" si="2"/>
        <v>0</v>
      </c>
      <c r="J51" s="150"/>
      <c r="K51" s="151">
        <f t="shared" si="4"/>
        <v>0</v>
      </c>
      <c r="L51" s="151"/>
      <c r="M51" s="151">
        <v>0</v>
      </c>
      <c r="N51" s="147"/>
      <c r="O51" s="147"/>
      <c r="P51" s="148"/>
      <c r="Q51" s="13"/>
      <c r="R51" s="141">
        <v>1470.9</v>
      </c>
      <c r="S51" s="142"/>
      <c r="T51" s="143"/>
      <c r="U51" s="143"/>
    </row>
    <row r="52" spans="1:21" s="3" customFormat="1" ht="24.9" customHeight="1">
      <c r="A52" s="24">
        <v>47</v>
      </c>
      <c r="B52" s="158" t="s">
        <v>56</v>
      </c>
      <c r="C52" s="150">
        <v>20239.3</v>
      </c>
      <c r="D52" s="146">
        <f t="shared" si="3"/>
        <v>8433</v>
      </c>
      <c r="E52" s="151">
        <v>1686.6</v>
      </c>
      <c r="F52" s="151">
        <v>8433</v>
      </c>
      <c r="G52" s="152">
        <f t="shared" si="0"/>
        <v>41.666460796569055</v>
      </c>
      <c r="H52" s="152">
        <f t="shared" si="1"/>
        <v>100</v>
      </c>
      <c r="I52" s="153">
        <f t="shared" si="2"/>
        <v>0</v>
      </c>
      <c r="J52" s="150"/>
      <c r="K52" s="151">
        <f t="shared" si="4"/>
        <v>0</v>
      </c>
      <c r="L52" s="151"/>
      <c r="M52" s="151">
        <v>0</v>
      </c>
      <c r="N52" s="147"/>
      <c r="O52" s="147"/>
      <c r="P52" s="148"/>
      <c r="Q52" s="13"/>
      <c r="R52" s="141">
        <v>665.3</v>
      </c>
      <c r="S52" s="142"/>
      <c r="T52" s="143"/>
      <c r="U52" s="143"/>
    </row>
    <row r="53" spans="1:21" s="3" customFormat="1" ht="24.9" customHeight="1">
      <c r="A53" s="24">
        <v>48</v>
      </c>
      <c r="B53" s="158" t="s">
        <v>57</v>
      </c>
      <c r="C53" s="150">
        <v>14068.8</v>
      </c>
      <c r="D53" s="146">
        <f t="shared" si="3"/>
        <v>5862</v>
      </c>
      <c r="E53" s="151">
        <v>1172.4000000000001</v>
      </c>
      <c r="F53" s="151">
        <v>5862</v>
      </c>
      <c r="G53" s="152">
        <f t="shared" si="0"/>
        <v>41.666666666666671</v>
      </c>
      <c r="H53" s="152">
        <f t="shared" si="1"/>
        <v>100</v>
      </c>
      <c r="I53" s="153">
        <f t="shared" si="2"/>
        <v>0</v>
      </c>
      <c r="J53" s="150"/>
      <c r="K53" s="151">
        <f t="shared" si="4"/>
        <v>0</v>
      </c>
      <c r="L53" s="151"/>
      <c r="M53" s="151">
        <v>0</v>
      </c>
      <c r="N53" s="147"/>
      <c r="O53" s="147"/>
      <c r="P53" s="148"/>
      <c r="Q53" s="13"/>
      <c r="R53" s="141">
        <v>872.4</v>
      </c>
      <c r="S53" s="142"/>
      <c r="T53" s="143"/>
      <c r="U53" s="143"/>
    </row>
    <row r="54" spans="1:21" s="3" customFormat="1" ht="24.9" customHeight="1">
      <c r="A54" s="24">
        <v>49</v>
      </c>
      <c r="B54" s="158" t="s">
        <v>58</v>
      </c>
      <c r="C54" s="150"/>
      <c r="D54" s="146">
        <f t="shared" si="3"/>
        <v>0</v>
      </c>
      <c r="E54" s="151"/>
      <c r="F54" s="151">
        <v>0</v>
      </c>
      <c r="G54" s="152"/>
      <c r="H54" s="152"/>
      <c r="I54" s="153"/>
      <c r="J54" s="150">
        <v>789490</v>
      </c>
      <c r="K54" s="151">
        <f t="shared" si="4"/>
        <v>328954</v>
      </c>
      <c r="L54" s="151">
        <v>65790.8</v>
      </c>
      <c r="M54" s="151">
        <v>109651.33333333334</v>
      </c>
      <c r="N54" s="147">
        <f>M54/J54*100</f>
        <v>13.888881851997281</v>
      </c>
      <c r="O54" s="147">
        <f>M54/K54*100</f>
        <v>33.333333333333336</v>
      </c>
      <c r="P54" s="148">
        <f>M54-K54</f>
        <v>-219302.66666666666</v>
      </c>
      <c r="Q54" s="13"/>
      <c r="R54" s="141">
        <v>149.30000000000001</v>
      </c>
      <c r="S54" s="142"/>
      <c r="T54" s="143"/>
      <c r="U54" s="143"/>
    </row>
    <row r="55" spans="1:21" s="3" customFormat="1" ht="24.9" customHeight="1">
      <c r="A55" s="24">
        <v>50</v>
      </c>
      <c r="B55" s="158" t="s">
        <v>59</v>
      </c>
      <c r="C55" s="150">
        <v>29008.1</v>
      </c>
      <c r="D55" s="146">
        <f t="shared" si="3"/>
        <v>12086.5</v>
      </c>
      <c r="E55" s="151">
        <v>2417.3000000000002</v>
      </c>
      <c r="F55" s="151">
        <v>12086.5</v>
      </c>
      <c r="G55" s="152">
        <f t="shared" si="0"/>
        <v>41.665948476460024</v>
      </c>
      <c r="H55" s="152">
        <f t="shared" si="1"/>
        <v>100</v>
      </c>
      <c r="I55" s="153">
        <f t="shared" si="2"/>
        <v>0</v>
      </c>
      <c r="J55" s="150"/>
      <c r="K55" s="151">
        <f t="shared" si="4"/>
        <v>0</v>
      </c>
      <c r="L55" s="151"/>
      <c r="M55" s="151">
        <v>0</v>
      </c>
      <c r="N55" s="147"/>
      <c r="O55" s="147"/>
      <c r="P55" s="148"/>
      <c r="Q55" s="13"/>
      <c r="R55" s="141">
        <v>638.70000000000005</v>
      </c>
      <c r="S55" s="142"/>
      <c r="T55" s="143"/>
      <c r="U55" s="143"/>
    </row>
    <row r="56" spans="1:21" s="3" customFormat="1" ht="24.9" customHeight="1">
      <c r="A56" s="24">
        <v>51</v>
      </c>
      <c r="B56" s="158" t="s">
        <v>60</v>
      </c>
      <c r="C56" s="150">
        <v>5760.2</v>
      </c>
      <c r="D56" s="146">
        <f t="shared" si="3"/>
        <v>2400</v>
      </c>
      <c r="E56" s="151">
        <v>480</v>
      </c>
      <c r="F56" s="151">
        <v>2400</v>
      </c>
      <c r="G56" s="152">
        <f t="shared" si="0"/>
        <v>41.66521995764036</v>
      </c>
      <c r="H56" s="152">
        <f t="shared" si="1"/>
        <v>100</v>
      </c>
      <c r="I56" s="153">
        <f t="shared" si="2"/>
        <v>0</v>
      </c>
      <c r="J56" s="150"/>
      <c r="K56" s="151">
        <f t="shared" si="4"/>
        <v>0</v>
      </c>
      <c r="L56" s="151"/>
      <c r="M56" s="151">
        <v>0</v>
      </c>
      <c r="N56" s="147"/>
      <c r="O56" s="147"/>
      <c r="P56" s="148"/>
      <c r="Q56" s="13"/>
      <c r="R56" s="141">
        <v>10.3</v>
      </c>
      <c r="S56" s="142"/>
      <c r="T56" s="143"/>
      <c r="U56" s="143"/>
    </row>
    <row r="57" spans="1:21" s="3" customFormat="1" ht="24.9" customHeight="1">
      <c r="A57" s="24">
        <v>52</v>
      </c>
      <c r="B57" s="158" t="s">
        <v>61</v>
      </c>
      <c r="C57" s="150">
        <v>31813.7</v>
      </c>
      <c r="D57" s="146">
        <f t="shared" si="3"/>
        <v>13255.5</v>
      </c>
      <c r="E57" s="151">
        <v>2651.1</v>
      </c>
      <c r="F57" s="151">
        <v>13255.5</v>
      </c>
      <c r="G57" s="152">
        <f t="shared" si="0"/>
        <v>41.66601181252102</v>
      </c>
      <c r="H57" s="152">
        <f t="shared" si="1"/>
        <v>100</v>
      </c>
      <c r="I57" s="153">
        <f t="shared" si="2"/>
        <v>0</v>
      </c>
      <c r="J57" s="150"/>
      <c r="K57" s="151">
        <f t="shared" si="4"/>
        <v>0</v>
      </c>
      <c r="L57" s="151"/>
      <c r="M57" s="151">
        <v>0</v>
      </c>
      <c r="N57" s="147"/>
      <c r="O57" s="147"/>
      <c r="P57" s="148"/>
      <c r="Q57" s="13"/>
      <c r="R57" s="141">
        <v>143.1</v>
      </c>
      <c r="S57" s="142"/>
      <c r="T57" s="143"/>
      <c r="U57" s="143"/>
    </row>
    <row r="58" spans="1:21" s="3" customFormat="1" ht="24.9" customHeight="1">
      <c r="A58" s="24">
        <v>53</v>
      </c>
      <c r="B58" s="158" t="s">
        <v>62</v>
      </c>
      <c r="C58" s="150">
        <v>1001</v>
      </c>
      <c r="D58" s="146">
        <f t="shared" si="3"/>
        <v>417</v>
      </c>
      <c r="E58" s="151">
        <v>83.4</v>
      </c>
      <c r="F58" s="151">
        <v>417</v>
      </c>
      <c r="G58" s="152">
        <f t="shared" si="0"/>
        <v>41.658341658341655</v>
      </c>
      <c r="H58" s="152">
        <f t="shared" si="1"/>
        <v>100</v>
      </c>
      <c r="I58" s="153">
        <f t="shared" si="2"/>
        <v>0</v>
      </c>
      <c r="J58" s="150"/>
      <c r="K58" s="151">
        <f t="shared" si="4"/>
        <v>0</v>
      </c>
      <c r="L58" s="151"/>
      <c r="M58" s="151">
        <v>0</v>
      </c>
      <c r="N58" s="147"/>
      <c r="O58" s="147"/>
      <c r="P58" s="148"/>
      <c r="Q58" s="13"/>
      <c r="R58" s="141">
        <v>731.2</v>
      </c>
      <c r="S58" s="142"/>
      <c r="T58" s="143"/>
      <c r="U58" s="143"/>
    </row>
    <row r="59" spans="1:21" s="3" customFormat="1" ht="24.9" customHeight="1">
      <c r="A59" s="24">
        <v>54</v>
      </c>
      <c r="B59" s="158" t="s">
        <v>63</v>
      </c>
      <c r="C59" s="150">
        <v>18022.8</v>
      </c>
      <c r="D59" s="146">
        <f t="shared" si="3"/>
        <v>7509.5</v>
      </c>
      <c r="E59" s="151">
        <v>1501.9</v>
      </c>
      <c r="F59" s="151">
        <v>7509.5</v>
      </c>
      <c r="G59" s="152">
        <f t="shared" si="0"/>
        <v>41.666666666666671</v>
      </c>
      <c r="H59" s="152">
        <f t="shared" si="1"/>
        <v>100</v>
      </c>
      <c r="I59" s="153">
        <f t="shared" si="2"/>
        <v>0</v>
      </c>
      <c r="J59" s="150"/>
      <c r="K59" s="151">
        <f t="shared" si="4"/>
        <v>0</v>
      </c>
      <c r="L59" s="151"/>
      <c r="M59" s="151">
        <v>0</v>
      </c>
      <c r="N59" s="147"/>
      <c r="O59" s="147"/>
      <c r="P59" s="148"/>
      <c r="Q59" s="13"/>
      <c r="R59" s="141">
        <v>619.5</v>
      </c>
      <c r="S59" s="142"/>
      <c r="T59" s="143"/>
      <c r="U59" s="143"/>
    </row>
    <row r="60" spans="1:21" s="3" customFormat="1" ht="24.9" customHeight="1">
      <c r="A60" s="24">
        <v>55</v>
      </c>
      <c r="B60" s="158" t="s">
        <v>64</v>
      </c>
      <c r="C60" s="150"/>
      <c r="D60" s="146">
        <f t="shared" si="3"/>
        <v>0</v>
      </c>
      <c r="E60" s="151"/>
      <c r="F60" s="151">
        <v>0</v>
      </c>
      <c r="G60" s="152"/>
      <c r="H60" s="152"/>
      <c r="I60" s="153"/>
      <c r="J60" s="150">
        <v>1119.5</v>
      </c>
      <c r="K60" s="151">
        <f t="shared" si="4"/>
        <v>466.5</v>
      </c>
      <c r="L60" s="151">
        <v>93.3</v>
      </c>
      <c r="M60" s="151">
        <v>155.49999999999997</v>
      </c>
      <c r="N60" s="147">
        <f>M60/J60*100</f>
        <v>13.890129522108079</v>
      </c>
      <c r="O60" s="147">
        <f>M60/K60*100</f>
        <v>33.333333333333329</v>
      </c>
      <c r="P60" s="148">
        <f>M60-K60</f>
        <v>-311</v>
      </c>
      <c r="Q60" s="13"/>
      <c r="R60" s="141">
        <v>850</v>
      </c>
      <c r="S60" s="142"/>
      <c r="T60" s="143"/>
      <c r="U60" s="143"/>
    </row>
    <row r="61" spans="1:21" s="3" customFormat="1" ht="24.9" customHeight="1">
      <c r="A61" s="24">
        <v>56</v>
      </c>
      <c r="B61" s="158" t="s">
        <v>65</v>
      </c>
      <c r="C61" s="150">
        <v>8292.7000000000007</v>
      </c>
      <c r="D61" s="146">
        <f t="shared" si="3"/>
        <v>3455.5</v>
      </c>
      <c r="E61" s="151">
        <v>691.1</v>
      </c>
      <c r="F61" s="151">
        <v>3455.5</v>
      </c>
      <c r="G61" s="152">
        <f t="shared" si="0"/>
        <v>41.669178916396341</v>
      </c>
      <c r="H61" s="152">
        <f t="shared" si="1"/>
        <v>100</v>
      </c>
      <c r="I61" s="153">
        <f t="shared" si="2"/>
        <v>0</v>
      </c>
      <c r="J61" s="150"/>
      <c r="K61" s="151">
        <f t="shared" si="4"/>
        <v>0</v>
      </c>
      <c r="L61" s="151"/>
      <c r="M61" s="151">
        <v>0</v>
      </c>
      <c r="N61" s="147"/>
      <c r="O61" s="147"/>
      <c r="P61" s="148"/>
      <c r="Q61" s="13"/>
      <c r="R61" s="141">
        <v>80.7</v>
      </c>
      <c r="S61" s="142"/>
      <c r="T61" s="143"/>
      <c r="U61" s="143"/>
    </row>
    <row r="62" spans="1:21" s="3" customFormat="1" ht="24.9" customHeight="1">
      <c r="A62" s="24">
        <v>57</v>
      </c>
      <c r="B62" s="158" t="s">
        <v>66</v>
      </c>
      <c r="C62" s="150">
        <v>17515.900000000001</v>
      </c>
      <c r="D62" s="146">
        <f t="shared" si="3"/>
        <v>7298.5</v>
      </c>
      <c r="E62" s="151">
        <v>1459.7</v>
      </c>
      <c r="F62" s="151">
        <v>7298.5</v>
      </c>
      <c r="G62" s="152">
        <f t="shared" si="0"/>
        <v>41.667856062206333</v>
      </c>
      <c r="H62" s="152">
        <f t="shared" si="1"/>
        <v>100</v>
      </c>
      <c r="I62" s="153">
        <f t="shared" si="2"/>
        <v>0</v>
      </c>
      <c r="J62" s="150"/>
      <c r="K62" s="151">
        <f t="shared" si="4"/>
        <v>0</v>
      </c>
      <c r="L62" s="151"/>
      <c r="M62" s="151">
        <v>0</v>
      </c>
      <c r="N62" s="147"/>
      <c r="O62" s="147"/>
      <c r="P62" s="148"/>
      <c r="Q62" s="13"/>
      <c r="R62" s="141">
        <v>473.5</v>
      </c>
      <c r="S62" s="142"/>
      <c r="T62" s="143"/>
      <c r="U62" s="143"/>
    </row>
    <row r="63" spans="1:21" s="3" customFormat="1" ht="24.9" customHeight="1">
      <c r="A63" s="24">
        <v>58</v>
      </c>
      <c r="B63" s="158" t="s">
        <v>67</v>
      </c>
      <c r="C63" s="150">
        <v>12025.8</v>
      </c>
      <c r="D63" s="146">
        <f t="shared" si="3"/>
        <v>5011</v>
      </c>
      <c r="E63" s="151">
        <v>1002.2</v>
      </c>
      <c r="F63" s="151">
        <v>5011</v>
      </c>
      <c r="G63" s="152">
        <f t="shared" si="0"/>
        <v>41.668745530442884</v>
      </c>
      <c r="H63" s="152">
        <f t="shared" si="1"/>
        <v>100</v>
      </c>
      <c r="I63" s="153">
        <f t="shared" si="2"/>
        <v>0</v>
      </c>
      <c r="J63" s="150"/>
      <c r="K63" s="151">
        <f t="shared" si="4"/>
        <v>0</v>
      </c>
      <c r="L63" s="151"/>
      <c r="M63" s="151">
        <v>0</v>
      </c>
      <c r="N63" s="147"/>
      <c r="O63" s="147"/>
      <c r="P63" s="148"/>
      <c r="Q63" s="13"/>
      <c r="R63" s="141"/>
      <c r="S63" s="142">
        <v>295</v>
      </c>
      <c r="T63" s="143"/>
      <c r="U63" s="143"/>
    </row>
    <row r="64" spans="1:21" s="3" customFormat="1" ht="24.9" customHeight="1">
      <c r="A64" s="24">
        <v>59</v>
      </c>
      <c r="B64" s="158" t="s">
        <v>68</v>
      </c>
      <c r="C64" s="150"/>
      <c r="D64" s="146">
        <f t="shared" si="3"/>
        <v>0</v>
      </c>
      <c r="E64" s="151"/>
      <c r="F64" s="151">
        <v>0</v>
      </c>
      <c r="G64" s="152"/>
      <c r="H64" s="152"/>
      <c r="I64" s="153"/>
      <c r="J64" s="150">
        <v>7054.2</v>
      </c>
      <c r="K64" s="151">
        <f t="shared" si="4"/>
        <v>2939.5</v>
      </c>
      <c r="L64" s="151">
        <v>587.9</v>
      </c>
      <c r="M64" s="151">
        <v>979.83333333333326</v>
      </c>
      <c r="N64" s="147">
        <f>M64/J64*100</f>
        <v>13.890070218215152</v>
      </c>
      <c r="O64" s="147">
        <f>M64/K64*100</f>
        <v>33.333333333333329</v>
      </c>
      <c r="P64" s="148">
        <f>M64-K64</f>
        <v>-1959.6666666666667</v>
      </c>
      <c r="Q64" s="13"/>
      <c r="R64" s="141">
        <v>891.2</v>
      </c>
      <c r="S64" s="142"/>
      <c r="T64" s="143"/>
      <c r="U64" s="143"/>
    </row>
    <row r="65" spans="1:139" s="3" customFormat="1" ht="24.9" customHeight="1">
      <c r="A65" s="24">
        <v>60</v>
      </c>
      <c r="B65" s="158" t="s">
        <v>69</v>
      </c>
      <c r="C65" s="150">
        <v>30730.5</v>
      </c>
      <c r="D65" s="146">
        <f t="shared" si="3"/>
        <v>12804.5</v>
      </c>
      <c r="E65" s="151">
        <v>2560.9</v>
      </c>
      <c r="F65" s="151">
        <v>12804.5</v>
      </c>
      <c r="G65" s="152">
        <f t="shared" si="0"/>
        <v>41.66707342867835</v>
      </c>
      <c r="H65" s="152">
        <f t="shared" si="1"/>
        <v>100</v>
      </c>
      <c r="I65" s="153">
        <f t="shared" si="2"/>
        <v>0</v>
      </c>
      <c r="J65" s="150"/>
      <c r="K65" s="151">
        <f t="shared" si="4"/>
        <v>0</v>
      </c>
      <c r="L65" s="151"/>
      <c r="M65" s="151">
        <v>0</v>
      </c>
      <c r="N65" s="147"/>
      <c r="O65" s="147"/>
      <c r="P65" s="148"/>
      <c r="Q65" s="13"/>
      <c r="R65" s="141">
        <v>1095.5999999999999</v>
      </c>
      <c r="S65" s="142"/>
      <c r="T65" s="143"/>
      <c r="U65" s="143"/>
    </row>
    <row r="66" spans="1:139" s="3" customFormat="1" ht="24.9" customHeight="1">
      <c r="A66" s="24">
        <v>61</v>
      </c>
      <c r="B66" s="158" t="s">
        <v>70</v>
      </c>
      <c r="C66" s="150">
        <v>21912.5</v>
      </c>
      <c r="D66" s="146">
        <f t="shared" si="3"/>
        <v>9130</v>
      </c>
      <c r="E66" s="151">
        <v>1826</v>
      </c>
      <c r="F66" s="151">
        <v>9130</v>
      </c>
      <c r="G66" s="152">
        <f t="shared" si="0"/>
        <v>41.665715915573301</v>
      </c>
      <c r="H66" s="152">
        <f t="shared" si="1"/>
        <v>100</v>
      </c>
      <c r="I66" s="153">
        <f t="shared" si="2"/>
        <v>0</v>
      </c>
      <c r="J66" s="150"/>
      <c r="K66" s="151">
        <f t="shared" si="4"/>
        <v>0</v>
      </c>
      <c r="L66" s="151"/>
      <c r="M66" s="151">
        <v>0</v>
      </c>
      <c r="N66" s="147"/>
      <c r="O66" s="147"/>
      <c r="P66" s="148"/>
      <c r="Q66" s="13"/>
      <c r="R66" s="141"/>
      <c r="S66" s="142">
        <v>1792.6</v>
      </c>
      <c r="T66" s="143"/>
      <c r="U66" s="143"/>
    </row>
    <row r="67" spans="1:139" s="3" customFormat="1" ht="24.9" customHeight="1">
      <c r="A67" s="24">
        <v>62</v>
      </c>
      <c r="B67" s="158" t="s">
        <v>71</v>
      </c>
      <c r="C67" s="150"/>
      <c r="D67" s="146">
        <f t="shared" si="3"/>
        <v>0</v>
      </c>
      <c r="E67" s="151"/>
      <c r="F67" s="151">
        <v>0</v>
      </c>
      <c r="G67" s="152"/>
      <c r="H67" s="152"/>
      <c r="I67" s="153"/>
      <c r="J67" s="150"/>
      <c r="K67" s="151">
        <f t="shared" si="4"/>
        <v>0</v>
      </c>
      <c r="L67" s="151"/>
      <c r="M67" s="151">
        <v>0</v>
      </c>
      <c r="N67" s="147"/>
      <c r="O67" s="147"/>
      <c r="P67" s="148"/>
      <c r="Q67" s="13"/>
      <c r="R67" s="141">
        <v>434.7</v>
      </c>
      <c r="S67" s="142"/>
      <c r="T67" s="143"/>
      <c r="U67" s="143"/>
      <c r="Y67" s="159"/>
      <c r="Z67" s="159"/>
      <c r="AA67" s="159"/>
      <c r="AB67" s="159"/>
      <c r="AC67" s="159"/>
      <c r="AD67" s="159"/>
      <c r="AE67" s="159"/>
      <c r="AF67" s="159"/>
      <c r="AG67" s="159"/>
      <c r="AH67" s="159"/>
      <c r="AI67" s="159"/>
      <c r="AJ67" s="159"/>
      <c r="AK67" s="159"/>
      <c r="AL67" s="159"/>
      <c r="AM67" s="159"/>
      <c r="AN67" s="159"/>
      <c r="AO67" s="159"/>
      <c r="AP67" s="159"/>
      <c r="AQ67" s="159"/>
      <c r="AR67" s="159"/>
      <c r="AS67" s="159"/>
      <c r="AT67" s="159"/>
      <c r="AU67" s="159"/>
      <c r="AV67" s="159"/>
      <c r="AW67" s="159"/>
      <c r="AX67" s="159"/>
      <c r="AY67" s="159"/>
      <c r="AZ67" s="159"/>
      <c r="BA67" s="159"/>
      <c r="BB67" s="159"/>
      <c r="BC67" s="159"/>
      <c r="BD67" s="159"/>
      <c r="BE67" s="159"/>
      <c r="BF67" s="159"/>
      <c r="BG67" s="159"/>
      <c r="BH67" s="159"/>
      <c r="BI67" s="159"/>
      <c r="BJ67" s="159"/>
      <c r="BK67" s="159"/>
      <c r="BL67" s="159"/>
      <c r="BM67" s="159"/>
      <c r="BN67" s="159"/>
      <c r="BO67" s="159"/>
      <c r="BP67" s="159"/>
      <c r="BQ67" s="159"/>
      <c r="BR67" s="159"/>
      <c r="BS67" s="159"/>
      <c r="BT67" s="159"/>
      <c r="BU67" s="159"/>
      <c r="BV67" s="159"/>
      <c r="BW67" s="159"/>
      <c r="BX67" s="159"/>
      <c r="BY67" s="159"/>
      <c r="BZ67" s="159"/>
      <c r="CA67" s="159"/>
      <c r="CB67" s="159"/>
      <c r="CC67" s="159"/>
      <c r="CD67" s="159"/>
      <c r="CE67" s="159"/>
      <c r="CF67" s="159"/>
      <c r="CG67" s="159"/>
      <c r="CH67" s="159"/>
      <c r="CI67" s="159"/>
      <c r="CJ67" s="159"/>
      <c r="CK67" s="159"/>
      <c r="CL67" s="159"/>
      <c r="CM67" s="159"/>
      <c r="CN67" s="159"/>
      <c r="CO67" s="159"/>
      <c r="CP67" s="159"/>
      <c r="CQ67" s="159"/>
      <c r="CR67" s="159"/>
      <c r="CS67" s="159"/>
      <c r="CT67" s="159"/>
      <c r="CU67" s="159"/>
      <c r="CV67" s="159"/>
      <c r="CW67" s="159"/>
      <c r="CX67" s="159"/>
      <c r="CY67" s="159"/>
      <c r="CZ67" s="159"/>
      <c r="DA67" s="159"/>
      <c r="DB67" s="159"/>
      <c r="DC67" s="159"/>
      <c r="DD67" s="159"/>
      <c r="DE67" s="159"/>
      <c r="DF67" s="159"/>
      <c r="DG67" s="159"/>
      <c r="DH67" s="159"/>
      <c r="DI67" s="159"/>
      <c r="DJ67" s="159"/>
      <c r="DK67" s="159"/>
      <c r="DL67" s="159"/>
      <c r="DM67" s="159"/>
      <c r="DN67" s="159"/>
      <c r="DO67" s="159"/>
      <c r="DP67" s="159"/>
      <c r="DQ67" s="159"/>
      <c r="DR67" s="159"/>
      <c r="DS67" s="159"/>
      <c r="DT67" s="159"/>
      <c r="DU67" s="159"/>
      <c r="DV67" s="159"/>
      <c r="DW67" s="159"/>
      <c r="DX67" s="159"/>
      <c r="DY67" s="159"/>
      <c r="DZ67" s="159"/>
      <c r="EA67" s="159"/>
      <c r="EB67" s="159"/>
      <c r="EC67" s="159"/>
      <c r="ED67" s="159"/>
      <c r="EE67" s="159"/>
      <c r="EF67" s="159"/>
      <c r="EG67" s="159"/>
      <c r="EH67" s="159"/>
      <c r="EI67" s="159"/>
    </row>
    <row r="68" spans="1:139" s="3" customFormat="1" ht="24.9" customHeight="1">
      <c r="A68" s="24">
        <v>63</v>
      </c>
      <c r="B68" s="158" t="s">
        <v>72</v>
      </c>
      <c r="C68" s="150">
        <v>15117.7</v>
      </c>
      <c r="D68" s="146">
        <f t="shared" si="3"/>
        <v>6299</v>
      </c>
      <c r="E68" s="151">
        <v>1259.8</v>
      </c>
      <c r="F68" s="151">
        <v>6299</v>
      </c>
      <c r="G68" s="152">
        <f t="shared" si="0"/>
        <v>41.666391051548842</v>
      </c>
      <c r="H68" s="152">
        <f t="shared" si="1"/>
        <v>100</v>
      </c>
      <c r="I68" s="153">
        <f t="shared" si="2"/>
        <v>0</v>
      </c>
      <c r="J68" s="150"/>
      <c r="K68" s="151">
        <f t="shared" si="4"/>
        <v>0</v>
      </c>
      <c r="L68" s="151"/>
      <c r="M68" s="151">
        <v>0</v>
      </c>
      <c r="N68" s="147"/>
      <c r="O68" s="147"/>
      <c r="P68" s="148"/>
      <c r="Q68" s="13"/>
      <c r="R68" s="141">
        <v>683</v>
      </c>
      <c r="S68" s="142"/>
      <c r="T68" s="143"/>
      <c r="U68" s="143"/>
      <c r="Y68" s="159"/>
      <c r="Z68" s="159"/>
      <c r="AA68" s="159"/>
      <c r="AB68" s="159"/>
      <c r="AC68" s="159"/>
      <c r="AD68" s="159"/>
      <c r="AE68" s="159"/>
      <c r="AF68" s="159"/>
      <c r="AG68" s="159"/>
      <c r="AH68" s="159"/>
      <c r="AI68" s="159"/>
      <c r="AJ68" s="159"/>
      <c r="AK68" s="159"/>
      <c r="AL68" s="159"/>
      <c r="AM68" s="159"/>
      <c r="AN68" s="159"/>
      <c r="AO68" s="159"/>
      <c r="AP68" s="159"/>
      <c r="AQ68" s="159"/>
      <c r="AR68" s="159"/>
      <c r="AS68" s="159"/>
      <c r="AT68" s="159"/>
      <c r="AU68" s="159"/>
      <c r="AV68" s="159"/>
      <c r="AW68" s="159"/>
      <c r="AX68" s="159"/>
      <c r="AY68" s="159"/>
      <c r="AZ68" s="159"/>
      <c r="BA68" s="159"/>
      <c r="BB68" s="159"/>
      <c r="BC68" s="159"/>
      <c r="BD68" s="159"/>
      <c r="BE68" s="159"/>
      <c r="BF68" s="159"/>
      <c r="BG68" s="159"/>
      <c r="BH68" s="159"/>
      <c r="BI68" s="159"/>
      <c r="BJ68" s="159"/>
      <c r="BK68" s="159"/>
      <c r="BL68" s="159"/>
      <c r="BM68" s="159"/>
      <c r="BN68" s="159"/>
      <c r="BO68" s="159"/>
      <c r="BP68" s="159"/>
      <c r="BQ68" s="159"/>
      <c r="BR68" s="159"/>
      <c r="BS68" s="159"/>
      <c r="BT68" s="159"/>
      <c r="BU68" s="159"/>
      <c r="BV68" s="159"/>
      <c r="BW68" s="159"/>
      <c r="BX68" s="159"/>
      <c r="BY68" s="159"/>
      <c r="BZ68" s="159"/>
      <c r="CA68" s="159"/>
      <c r="CB68" s="159"/>
      <c r="CC68" s="159"/>
      <c r="CD68" s="159"/>
      <c r="CE68" s="159"/>
      <c r="CF68" s="159"/>
      <c r="CG68" s="159"/>
      <c r="CH68" s="159"/>
      <c r="CI68" s="159"/>
      <c r="CJ68" s="159"/>
      <c r="CK68" s="159"/>
      <c r="CL68" s="159"/>
      <c r="CM68" s="159"/>
      <c r="CN68" s="159"/>
      <c r="CO68" s="159"/>
      <c r="CP68" s="159"/>
      <c r="CQ68" s="159"/>
      <c r="CR68" s="159"/>
      <c r="CS68" s="159"/>
      <c r="CT68" s="159"/>
      <c r="CU68" s="159"/>
      <c r="CV68" s="159"/>
      <c r="CW68" s="159"/>
      <c r="CX68" s="159"/>
      <c r="CY68" s="159"/>
      <c r="CZ68" s="159"/>
      <c r="DA68" s="159"/>
      <c r="DB68" s="159"/>
      <c r="DC68" s="159"/>
      <c r="DD68" s="159"/>
      <c r="DE68" s="159"/>
      <c r="DF68" s="159"/>
      <c r="DG68" s="159"/>
      <c r="DH68" s="159"/>
      <c r="DI68" s="159"/>
      <c r="DJ68" s="159"/>
      <c r="DK68" s="159"/>
      <c r="DL68" s="159"/>
      <c r="DM68" s="159"/>
      <c r="DN68" s="159"/>
      <c r="DO68" s="159"/>
      <c r="DP68" s="159"/>
      <c r="DQ68" s="159"/>
      <c r="DR68" s="159"/>
      <c r="DS68" s="159"/>
      <c r="DT68" s="159"/>
      <c r="DU68" s="159"/>
      <c r="DV68" s="159"/>
      <c r="DW68" s="159"/>
      <c r="DX68" s="159"/>
      <c r="DY68" s="159"/>
      <c r="DZ68" s="159"/>
      <c r="EA68" s="159"/>
      <c r="EB68" s="159"/>
      <c r="EC68" s="159"/>
      <c r="ED68" s="159"/>
      <c r="EE68" s="159"/>
      <c r="EF68" s="159"/>
      <c r="EG68" s="159"/>
      <c r="EH68" s="159"/>
      <c r="EI68" s="159"/>
    </row>
    <row r="69" spans="1:139" s="3" customFormat="1" ht="24.9" customHeight="1">
      <c r="A69" s="24">
        <v>64</v>
      </c>
      <c r="B69" s="158" t="s">
        <v>73</v>
      </c>
      <c r="C69" s="150">
        <v>26241.599999999999</v>
      </c>
      <c r="D69" s="146">
        <f t="shared" si="3"/>
        <v>10934</v>
      </c>
      <c r="E69" s="151">
        <v>2186.8000000000002</v>
      </c>
      <c r="F69" s="151">
        <v>10934</v>
      </c>
      <c r="G69" s="152">
        <f t="shared" si="0"/>
        <v>41.666666666666671</v>
      </c>
      <c r="H69" s="152">
        <f t="shared" si="1"/>
        <v>100</v>
      </c>
      <c r="I69" s="153">
        <f t="shared" si="2"/>
        <v>0</v>
      </c>
      <c r="J69" s="150"/>
      <c r="K69" s="151">
        <f t="shared" si="4"/>
        <v>0</v>
      </c>
      <c r="L69" s="151"/>
      <c r="M69" s="151">
        <v>0</v>
      </c>
      <c r="N69" s="147"/>
      <c r="O69" s="147"/>
      <c r="P69" s="148"/>
      <c r="Q69" s="13"/>
      <c r="R69" s="141"/>
      <c r="S69" s="142">
        <v>167.4</v>
      </c>
      <c r="T69" s="143"/>
      <c r="U69" s="143"/>
      <c r="Y69" s="159"/>
      <c r="Z69" s="159"/>
      <c r="AA69" s="159"/>
      <c r="AB69" s="159"/>
      <c r="AC69" s="159"/>
      <c r="AD69" s="159"/>
      <c r="AE69" s="159"/>
      <c r="AF69" s="159"/>
      <c r="AG69" s="159"/>
      <c r="AH69" s="159"/>
      <c r="AI69" s="159"/>
      <c r="AJ69" s="159"/>
      <c r="AK69" s="159"/>
      <c r="AL69" s="159"/>
      <c r="AM69" s="159"/>
      <c r="AN69" s="159"/>
      <c r="AO69" s="159"/>
      <c r="AP69" s="159"/>
      <c r="AQ69" s="159"/>
      <c r="AR69" s="159"/>
      <c r="AS69" s="159"/>
      <c r="AT69" s="159"/>
      <c r="AU69" s="159"/>
      <c r="AV69" s="159"/>
      <c r="AW69" s="159"/>
      <c r="AX69" s="159"/>
      <c r="AY69" s="159"/>
      <c r="AZ69" s="159"/>
      <c r="BA69" s="159"/>
      <c r="BB69" s="159"/>
      <c r="BC69" s="159"/>
      <c r="BD69" s="159"/>
      <c r="BE69" s="159"/>
      <c r="BF69" s="159"/>
      <c r="BG69" s="159"/>
      <c r="BH69" s="159"/>
      <c r="BI69" s="159"/>
      <c r="BJ69" s="159"/>
      <c r="BK69" s="159"/>
      <c r="BL69" s="159"/>
      <c r="BM69" s="159"/>
      <c r="BN69" s="159"/>
      <c r="BO69" s="159"/>
      <c r="BP69" s="159"/>
      <c r="BQ69" s="159"/>
      <c r="BR69" s="159"/>
      <c r="BS69" s="159"/>
      <c r="BT69" s="159"/>
      <c r="BU69" s="159"/>
      <c r="BV69" s="159"/>
      <c r="BW69" s="159"/>
      <c r="BX69" s="159"/>
      <c r="BY69" s="159"/>
      <c r="BZ69" s="159"/>
      <c r="CA69" s="159"/>
      <c r="CB69" s="159"/>
      <c r="CC69" s="159"/>
      <c r="CD69" s="159"/>
      <c r="CE69" s="159"/>
      <c r="CF69" s="159"/>
      <c r="CG69" s="159"/>
      <c r="CH69" s="159"/>
      <c r="CI69" s="159"/>
      <c r="CJ69" s="159"/>
      <c r="CK69" s="159"/>
      <c r="CL69" s="159"/>
      <c r="CM69" s="159"/>
      <c r="CN69" s="159"/>
      <c r="CO69" s="159"/>
      <c r="CP69" s="159"/>
      <c r="CQ69" s="159"/>
      <c r="CR69" s="159"/>
      <c r="CS69" s="159"/>
      <c r="CT69" s="159"/>
      <c r="CU69" s="159"/>
      <c r="CV69" s="159"/>
      <c r="CW69" s="159"/>
      <c r="CX69" s="159"/>
      <c r="CY69" s="159"/>
      <c r="CZ69" s="159"/>
      <c r="DA69" s="159"/>
      <c r="DB69" s="159"/>
      <c r="DC69" s="159"/>
      <c r="DD69" s="159"/>
      <c r="DE69" s="159"/>
      <c r="DF69" s="159"/>
      <c r="DG69" s="159"/>
      <c r="DH69" s="159"/>
      <c r="DI69" s="159"/>
      <c r="DJ69" s="159"/>
      <c r="DK69" s="159"/>
      <c r="DL69" s="159"/>
      <c r="DM69" s="159"/>
      <c r="DN69" s="159"/>
      <c r="DO69" s="159"/>
      <c r="DP69" s="159"/>
      <c r="DQ69" s="159"/>
      <c r="DR69" s="159"/>
      <c r="DS69" s="159"/>
      <c r="DT69" s="159"/>
      <c r="DU69" s="159"/>
      <c r="DV69" s="159"/>
      <c r="DW69" s="159"/>
      <c r="DX69" s="159"/>
      <c r="DY69" s="159"/>
      <c r="DZ69" s="159"/>
      <c r="EA69" s="159"/>
      <c r="EB69" s="159"/>
      <c r="EC69" s="159"/>
      <c r="ED69" s="159"/>
      <c r="EE69" s="159"/>
      <c r="EF69" s="159"/>
      <c r="EG69" s="159"/>
      <c r="EH69" s="159"/>
      <c r="EI69" s="159"/>
    </row>
    <row r="70" spans="1:139" s="3" customFormat="1" ht="24.9" customHeight="1">
      <c r="A70" s="24">
        <v>65</v>
      </c>
      <c r="B70" s="158" t="s">
        <v>74</v>
      </c>
      <c r="C70" s="150"/>
      <c r="D70" s="146">
        <f t="shared" si="3"/>
        <v>0</v>
      </c>
      <c r="E70" s="151"/>
      <c r="F70" s="151">
        <v>0</v>
      </c>
      <c r="G70" s="152"/>
      <c r="H70" s="152"/>
      <c r="I70" s="153"/>
      <c r="J70" s="150">
        <v>16397.8</v>
      </c>
      <c r="K70" s="151">
        <f t="shared" si="4"/>
        <v>6832.5</v>
      </c>
      <c r="L70" s="151">
        <v>1366.5</v>
      </c>
      <c r="M70" s="151">
        <v>2277.5</v>
      </c>
      <c r="N70" s="147">
        <f>M70/J70*100</f>
        <v>13.889058288306968</v>
      </c>
      <c r="O70" s="147">
        <f>M70/K70*100</f>
        <v>33.333333333333329</v>
      </c>
      <c r="P70" s="148">
        <f>M70-K70</f>
        <v>-4555</v>
      </c>
      <c r="Q70" s="13"/>
      <c r="R70" s="141">
        <v>480</v>
      </c>
      <c r="S70" s="142"/>
      <c r="T70" s="143"/>
      <c r="U70" s="143"/>
      <c r="Y70" s="159"/>
      <c r="Z70" s="159"/>
      <c r="AA70" s="159"/>
      <c r="AB70" s="159"/>
      <c r="AC70" s="159"/>
      <c r="AD70" s="159"/>
      <c r="AE70" s="159"/>
      <c r="AF70" s="159"/>
      <c r="AG70" s="159"/>
      <c r="AH70" s="159"/>
      <c r="AI70" s="159"/>
      <c r="AJ70" s="159"/>
      <c r="AK70" s="159"/>
      <c r="AL70" s="159"/>
      <c r="AM70" s="159"/>
      <c r="AN70" s="159"/>
      <c r="AO70" s="159"/>
      <c r="AP70" s="159"/>
      <c r="AQ70" s="159"/>
      <c r="AR70" s="159"/>
      <c r="AS70" s="159"/>
      <c r="AT70" s="159"/>
      <c r="AU70" s="159"/>
      <c r="AV70" s="159"/>
      <c r="AW70" s="159"/>
      <c r="AX70" s="159"/>
      <c r="AY70" s="159"/>
      <c r="AZ70" s="159"/>
      <c r="BA70" s="159"/>
      <c r="BB70" s="159"/>
      <c r="BC70" s="159"/>
      <c r="BD70" s="159"/>
      <c r="BE70" s="159"/>
      <c r="BF70" s="159"/>
      <c r="BG70" s="159"/>
      <c r="BH70" s="159"/>
      <c r="BI70" s="159"/>
      <c r="BJ70" s="159"/>
      <c r="BK70" s="159"/>
      <c r="BL70" s="159"/>
      <c r="BM70" s="159"/>
      <c r="BN70" s="159"/>
      <c r="BO70" s="159"/>
      <c r="BP70" s="159"/>
      <c r="BQ70" s="159"/>
      <c r="BR70" s="159"/>
      <c r="BS70" s="159"/>
      <c r="BT70" s="159"/>
      <c r="BU70" s="159"/>
      <c r="BV70" s="159"/>
      <c r="BW70" s="159"/>
      <c r="BX70" s="159"/>
      <c r="BY70" s="159"/>
      <c r="BZ70" s="159"/>
      <c r="CA70" s="159"/>
      <c r="CB70" s="159"/>
      <c r="CC70" s="159"/>
      <c r="CD70" s="159"/>
      <c r="CE70" s="159"/>
      <c r="CF70" s="159"/>
      <c r="CG70" s="159"/>
      <c r="CH70" s="159"/>
      <c r="CI70" s="159"/>
      <c r="CJ70" s="159"/>
      <c r="CK70" s="159"/>
      <c r="CL70" s="159"/>
      <c r="CM70" s="159"/>
      <c r="CN70" s="159"/>
      <c r="CO70" s="159"/>
      <c r="CP70" s="159"/>
      <c r="CQ70" s="159"/>
      <c r="CR70" s="159"/>
      <c r="CS70" s="159"/>
      <c r="CT70" s="159"/>
      <c r="CU70" s="159"/>
      <c r="CV70" s="159"/>
      <c r="CW70" s="159"/>
      <c r="CX70" s="159"/>
      <c r="CY70" s="159"/>
      <c r="CZ70" s="159"/>
      <c r="DA70" s="159"/>
      <c r="DB70" s="159"/>
      <c r="DC70" s="159"/>
      <c r="DD70" s="159"/>
      <c r="DE70" s="159"/>
      <c r="DF70" s="159"/>
      <c r="DG70" s="159"/>
      <c r="DH70" s="159"/>
      <c r="DI70" s="159"/>
      <c r="DJ70" s="159"/>
      <c r="DK70" s="159"/>
      <c r="DL70" s="159"/>
      <c r="DM70" s="159"/>
      <c r="DN70" s="159"/>
      <c r="DO70" s="159"/>
      <c r="DP70" s="159"/>
      <c r="DQ70" s="159"/>
      <c r="DR70" s="159"/>
      <c r="DS70" s="159"/>
      <c r="DT70" s="159"/>
      <c r="DU70" s="159"/>
      <c r="DV70" s="159"/>
      <c r="DW70" s="159"/>
      <c r="DX70" s="159"/>
      <c r="DY70" s="159"/>
      <c r="DZ70" s="159"/>
      <c r="EA70" s="159"/>
      <c r="EB70" s="159"/>
      <c r="EC70" s="159"/>
      <c r="ED70" s="159"/>
      <c r="EE70" s="159"/>
      <c r="EF70" s="159"/>
      <c r="EG70" s="159"/>
      <c r="EH70" s="159"/>
      <c r="EI70" s="159"/>
    </row>
    <row r="71" spans="1:139" s="163" customFormat="1" ht="24.9" customHeight="1">
      <c r="A71" s="24">
        <v>66</v>
      </c>
      <c r="B71" s="158" t="s">
        <v>75</v>
      </c>
      <c r="C71" s="150">
        <v>19461</v>
      </c>
      <c r="D71" s="146">
        <f t="shared" si="3"/>
        <v>8109</v>
      </c>
      <c r="E71" s="151">
        <v>1621.8</v>
      </c>
      <c r="F71" s="151">
        <v>8109</v>
      </c>
      <c r="G71" s="152">
        <f t="shared" ref="G71:G77" si="5">F71/C71*100</f>
        <v>41.667951287189766</v>
      </c>
      <c r="H71" s="152">
        <f t="shared" ref="H71:H77" si="6">F71/D71*100</f>
        <v>100</v>
      </c>
      <c r="I71" s="153">
        <f t="shared" ref="I71:I77" si="7">F71-D71</f>
        <v>0</v>
      </c>
      <c r="J71" s="150"/>
      <c r="K71" s="151">
        <f t="shared" si="4"/>
        <v>0</v>
      </c>
      <c r="L71" s="151"/>
      <c r="M71" s="151">
        <v>0</v>
      </c>
      <c r="N71" s="147"/>
      <c r="O71" s="147"/>
      <c r="P71" s="148"/>
      <c r="Q71" s="13"/>
      <c r="R71" s="160">
        <v>798.3</v>
      </c>
      <c r="S71" s="161"/>
      <c r="T71" s="162"/>
      <c r="U71" s="143"/>
      <c r="V71" s="159"/>
      <c r="W71" s="159"/>
      <c r="X71" s="159"/>
      <c r="Y71" s="159"/>
      <c r="Z71" s="159"/>
      <c r="AA71" s="159"/>
      <c r="AB71" s="159"/>
      <c r="AC71" s="159"/>
      <c r="AD71" s="159"/>
      <c r="AE71" s="159"/>
      <c r="AF71" s="159"/>
      <c r="AG71" s="159"/>
      <c r="AH71" s="159"/>
      <c r="AI71" s="159"/>
      <c r="AJ71" s="159"/>
      <c r="AK71" s="159"/>
      <c r="AL71" s="159"/>
      <c r="AM71" s="159"/>
      <c r="AN71" s="159"/>
      <c r="AO71" s="159"/>
      <c r="AP71" s="159"/>
      <c r="AQ71" s="159"/>
      <c r="AR71" s="159"/>
      <c r="AS71" s="159"/>
      <c r="AT71" s="159"/>
      <c r="AU71" s="159"/>
      <c r="AV71" s="159"/>
      <c r="AW71" s="159"/>
      <c r="AX71" s="159"/>
      <c r="AY71" s="159"/>
      <c r="AZ71" s="159"/>
      <c r="BA71" s="159"/>
      <c r="BB71" s="159"/>
      <c r="BC71" s="159"/>
      <c r="BD71" s="159"/>
      <c r="BE71" s="159"/>
      <c r="BF71" s="159"/>
      <c r="BG71" s="159"/>
      <c r="BH71" s="159"/>
      <c r="BI71" s="159"/>
      <c r="BJ71" s="159"/>
      <c r="BK71" s="159"/>
      <c r="BL71" s="159"/>
      <c r="BM71" s="159"/>
      <c r="BN71" s="159"/>
      <c r="BO71" s="159"/>
      <c r="BP71" s="159"/>
      <c r="BQ71" s="159"/>
      <c r="BR71" s="159"/>
      <c r="BS71" s="159"/>
      <c r="BT71" s="159"/>
      <c r="BU71" s="159"/>
      <c r="BV71" s="159"/>
      <c r="BW71" s="159"/>
      <c r="BX71" s="159"/>
      <c r="BY71" s="159"/>
      <c r="BZ71" s="159"/>
      <c r="CA71" s="159"/>
      <c r="CB71" s="159"/>
      <c r="CC71" s="159"/>
      <c r="CD71" s="159"/>
      <c r="CE71" s="159"/>
      <c r="CF71" s="159"/>
      <c r="CG71" s="159"/>
      <c r="CH71" s="159"/>
      <c r="CI71" s="159"/>
      <c r="CJ71" s="159"/>
      <c r="CK71" s="159"/>
      <c r="CL71" s="159"/>
      <c r="CM71" s="159"/>
      <c r="CN71" s="159"/>
      <c r="CO71" s="159"/>
      <c r="CP71" s="159"/>
      <c r="CQ71" s="159"/>
      <c r="CR71" s="159"/>
      <c r="CS71" s="159"/>
      <c r="CT71" s="159"/>
      <c r="CU71" s="159"/>
      <c r="CV71" s="159"/>
      <c r="CW71" s="159"/>
      <c r="CX71" s="159"/>
      <c r="CY71" s="159"/>
      <c r="CZ71" s="159"/>
      <c r="DA71" s="159"/>
      <c r="DB71" s="159"/>
      <c r="DC71" s="159"/>
      <c r="DD71" s="159"/>
      <c r="DE71" s="159"/>
      <c r="DF71" s="159"/>
      <c r="DG71" s="159"/>
      <c r="DH71" s="159"/>
      <c r="DI71" s="159"/>
      <c r="DJ71" s="159"/>
      <c r="DK71" s="159"/>
      <c r="DL71" s="159"/>
      <c r="DM71" s="159"/>
      <c r="DN71" s="159"/>
      <c r="DO71" s="159"/>
      <c r="DP71" s="159"/>
      <c r="DQ71" s="159"/>
      <c r="DR71" s="159"/>
      <c r="DS71" s="159"/>
      <c r="DT71" s="159"/>
      <c r="DU71" s="159"/>
      <c r="DV71" s="159"/>
      <c r="DW71" s="159"/>
      <c r="DX71" s="159"/>
      <c r="DY71" s="159"/>
      <c r="DZ71" s="159"/>
      <c r="EA71" s="159"/>
      <c r="EB71" s="159"/>
      <c r="EC71" s="159"/>
      <c r="ED71" s="159"/>
      <c r="EE71" s="159"/>
      <c r="EF71" s="159"/>
      <c r="EG71" s="159"/>
      <c r="EH71" s="159"/>
      <c r="EI71" s="159"/>
    </row>
    <row r="72" spans="1:139" s="163" customFormat="1" ht="24.9" customHeight="1">
      <c r="A72" s="24">
        <v>67</v>
      </c>
      <c r="B72" s="158" t="s">
        <v>76</v>
      </c>
      <c r="C72" s="150"/>
      <c r="D72" s="146">
        <f t="shared" ref="D72:D77" si="8">E72*5</f>
        <v>0</v>
      </c>
      <c r="E72" s="151"/>
      <c r="F72" s="151">
        <v>0</v>
      </c>
      <c r="G72" s="152"/>
      <c r="H72" s="152"/>
      <c r="I72" s="153"/>
      <c r="J72" s="150">
        <v>1879.9</v>
      </c>
      <c r="K72" s="151">
        <f t="shared" si="4"/>
        <v>783.5</v>
      </c>
      <c r="L72" s="151">
        <v>156.69999999999999</v>
      </c>
      <c r="M72" s="151">
        <v>261.16666666666663</v>
      </c>
      <c r="N72" s="147">
        <f>M72/J72*100</f>
        <v>13.892582938808799</v>
      </c>
      <c r="O72" s="147">
        <f>M72/K72*100</f>
        <v>33.333333333333329</v>
      </c>
      <c r="P72" s="148">
        <f>M72-K72</f>
        <v>-522.33333333333337</v>
      </c>
      <c r="Q72" s="13"/>
      <c r="R72" s="160">
        <v>1208.0999999999999</v>
      </c>
      <c r="S72" s="161"/>
      <c r="T72" s="162"/>
      <c r="U72" s="143"/>
      <c r="V72" s="159"/>
      <c r="W72" s="159"/>
      <c r="X72" s="159"/>
      <c r="Y72" s="159"/>
      <c r="Z72" s="159"/>
      <c r="AA72" s="159"/>
      <c r="AB72" s="159"/>
      <c r="AC72" s="159"/>
      <c r="AD72" s="159"/>
      <c r="AE72" s="159"/>
      <c r="AF72" s="159"/>
      <c r="AG72" s="159"/>
      <c r="AH72" s="159"/>
      <c r="AI72" s="159"/>
      <c r="AJ72" s="159"/>
      <c r="AK72" s="159"/>
      <c r="AL72" s="159"/>
      <c r="AM72" s="159"/>
      <c r="AN72" s="159"/>
      <c r="AO72" s="159"/>
      <c r="AP72" s="159"/>
      <c r="AQ72" s="159"/>
      <c r="AR72" s="159"/>
      <c r="AS72" s="159"/>
      <c r="AT72" s="159"/>
      <c r="AU72" s="159"/>
      <c r="AV72" s="159"/>
      <c r="AW72" s="159"/>
      <c r="AX72" s="159"/>
      <c r="AY72" s="159"/>
      <c r="AZ72" s="159"/>
      <c r="BA72" s="159"/>
      <c r="BB72" s="159"/>
      <c r="BC72" s="159"/>
      <c r="BD72" s="159"/>
      <c r="BE72" s="159"/>
      <c r="BF72" s="159"/>
      <c r="BG72" s="159"/>
      <c r="BH72" s="159"/>
      <c r="BI72" s="159"/>
      <c r="BJ72" s="159"/>
      <c r="BK72" s="159"/>
      <c r="BL72" s="159"/>
      <c r="BM72" s="159"/>
      <c r="BN72" s="159"/>
      <c r="BO72" s="159"/>
      <c r="BP72" s="159"/>
      <c r="BQ72" s="159"/>
      <c r="BR72" s="159"/>
      <c r="BS72" s="159"/>
      <c r="BT72" s="159"/>
      <c r="BU72" s="159"/>
      <c r="BV72" s="159"/>
      <c r="BW72" s="159"/>
      <c r="BX72" s="159"/>
      <c r="BY72" s="159"/>
      <c r="BZ72" s="159"/>
      <c r="CA72" s="159"/>
      <c r="CB72" s="159"/>
      <c r="CC72" s="159"/>
      <c r="CD72" s="159"/>
      <c r="CE72" s="159"/>
      <c r="CF72" s="159"/>
      <c r="CG72" s="159"/>
      <c r="CH72" s="159"/>
      <c r="CI72" s="159"/>
      <c r="CJ72" s="159"/>
      <c r="CK72" s="159"/>
      <c r="CL72" s="159"/>
      <c r="CM72" s="159"/>
      <c r="CN72" s="159"/>
      <c r="CO72" s="159"/>
      <c r="CP72" s="159"/>
      <c r="CQ72" s="159"/>
      <c r="CR72" s="159"/>
      <c r="CS72" s="159"/>
      <c r="CT72" s="159"/>
      <c r="CU72" s="159"/>
      <c r="CV72" s="159"/>
      <c r="CW72" s="159"/>
      <c r="CX72" s="159"/>
      <c r="CY72" s="159"/>
      <c r="CZ72" s="159"/>
      <c r="DA72" s="159"/>
      <c r="DB72" s="159"/>
      <c r="DC72" s="159"/>
      <c r="DD72" s="159"/>
      <c r="DE72" s="159"/>
      <c r="DF72" s="159"/>
      <c r="DG72" s="159"/>
      <c r="DH72" s="159"/>
      <c r="DI72" s="159"/>
      <c r="DJ72" s="159"/>
      <c r="DK72" s="159"/>
      <c r="DL72" s="159"/>
      <c r="DM72" s="159"/>
      <c r="DN72" s="159"/>
      <c r="DO72" s="159"/>
      <c r="DP72" s="159"/>
      <c r="DQ72" s="159"/>
      <c r="DR72" s="159"/>
      <c r="DS72" s="159"/>
      <c r="DT72" s="159"/>
      <c r="DU72" s="159"/>
      <c r="DV72" s="159"/>
      <c r="DW72" s="159"/>
      <c r="DX72" s="159"/>
      <c r="DY72" s="159"/>
      <c r="DZ72" s="159"/>
      <c r="EA72" s="159"/>
      <c r="EB72" s="159"/>
      <c r="EC72" s="159"/>
      <c r="ED72" s="159"/>
      <c r="EE72" s="159"/>
      <c r="EF72" s="159"/>
      <c r="EG72" s="159"/>
      <c r="EH72" s="159"/>
      <c r="EI72" s="159"/>
    </row>
    <row r="73" spans="1:139" s="163" customFormat="1" ht="24.9" customHeight="1">
      <c r="A73" s="24">
        <v>68</v>
      </c>
      <c r="B73" s="158" t="s">
        <v>77</v>
      </c>
      <c r="C73" s="150">
        <v>28189.4</v>
      </c>
      <c r="D73" s="146">
        <f t="shared" si="8"/>
        <v>11745.5</v>
      </c>
      <c r="E73" s="151">
        <v>2349.1</v>
      </c>
      <c r="F73" s="164">
        <v>11745.5</v>
      </c>
      <c r="G73" s="152">
        <f t="shared" si="5"/>
        <v>41.666371047273088</v>
      </c>
      <c r="H73" s="152">
        <f t="shared" si="6"/>
        <v>100</v>
      </c>
      <c r="I73" s="153">
        <f t="shared" si="7"/>
        <v>0</v>
      </c>
      <c r="J73" s="150"/>
      <c r="K73" s="151"/>
      <c r="L73" s="151"/>
      <c r="M73" s="151">
        <f t="shared" ref="M73:M79" si="9">K73*$H$6/100</f>
        <v>0</v>
      </c>
      <c r="N73" s="147"/>
      <c r="O73" s="147"/>
      <c r="P73" s="148"/>
      <c r="Q73" s="13"/>
      <c r="R73" s="160">
        <v>672</v>
      </c>
      <c r="S73" s="161"/>
      <c r="T73" s="162"/>
      <c r="U73" s="143"/>
      <c r="V73" s="159"/>
      <c r="W73" s="159"/>
      <c r="X73" s="159"/>
      <c r="Y73" s="159"/>
      <c r="Z73" s="159"/>
      <c r="AA73" s="159"/>
      <c r="AB73" s="159"/>
      <c r="AC73" s="159"/>
      <c r="AD73" s="159"/>
      <c r="AE73" s="159"/>
      <c r="AF73" s="159"/>
      <c r="AG73" s="159"/>
      <c r="AH73" s="159"/>
      <c r="AI73" s="159"/>
      <c r="AJ73" s="159"/>
      <c r="AK73" s="159"/>
      <c r="AL73" s="159"/>
      <c r="AM73" s="159"/>
      <c r="AN73" s="159"/>
      <c r="AO73" s="159"/>
      <c r="AP73" s="159"/>
      <c r="AQ73" s="159"/>
      <c r="AR73" s="159"/>
      <c r="AS73" s="159"/>
      <c r="AT73" s="159"/>
      <c r="AU73" s="159"/>
      <c r="AV73" s="159"/>
      <c r="AW73" s="159"/>
      <c r="AX73" s="159"/>
      <c r="AY73" s="159"/>
      <c r="AZ73" s="159"/>
      <c r="BA73" s="159"/>
      <c r="BB73" s="159"/>
      <c r="BC73" s="159"/>
      <c r="BD73" s="159"/>
      <c r="BE73" s="159"/>
      <c r="BF73" s="159"/>
      <c r="BG73" s="159"/>
      <c r="BH73" s="159"/>
      <c r="BI73" s="159"/>
      <c r="BJ73" s="159"/>
      <c r="BK73" s="159"/>
      <c r="BL73" s="159"/>
      <c r="BM73" s="159"/>
      <c r="BN73" s="159"/>
      <c r="BO73" s="159"/>
      <c r="BP73" s="159"/>
      <c r="BQ73" s="159"/>
      <c r="BR73" s="159"/>
      <c r="BS73" s="159"/>
      <c r="BT73" s="159"/>
      <c r="BU73" s="159"/>
      <c r="BV73" s="159"/>
      <c r="BW73" s="159"/>
      <c r="BX73" s="159"/>
      <c r="BY73" s="159"/>
      <c r="BZ73" s="159"/>
      <c r="CA73" s="159"/>
      <c r="CB73" s="159"/>
      <c r="CC73" s="159"/>
      <c r="CD73" s="159"/>
      <c r="CE73" s="159"/>
      <c r="CF73" s="159"/>
      <c r="CG73" s="159"/>
      <c r="CH73" s="159"/>
      <c r="CI73" s="159"/>
      <c r="CJ73" s="159"/>
      <c r="CK73" s="159"/>
      <c r="CL73" s="159"/>
      <c r="CM73" s="159"/>
      <c r="CN73" s="159"/>
      <c r="CO73" s="159"/>
      <c r="CP73" s="159"/>
      <c r="CQ73" s="159"/>
      <c r="CR73" s="159"/>
      <c r="CS73" s="159"/>
      <c r="CT73" s="159"/>
      <c r="CU73" s="159"/>
      <c r="CV73" s="159"/>
      <c r="CW73" s="159"/>
      <c r="CX73" s="159"/>
      <c r="CY73" s="159"/>
      <c r="CZ73" s="159"/>
      <c r="DA73" s="159"/>
      <c r="DB73" s="159"/>
      <c r="DC73" s="159"/>
      <c r="DD73" s="159"/>
      <c r="DE73" s="159"/>
      <c r="DF73" s="159"/>
      <c r="DG73" s="159"/>
      <c r="DH73" s="159"/>
      <c r="DI73" s="159"/>
      <c r="DJ73" s="159"/>
      <c r="DK73" s="159"/>
      <c r="DL73" s="159"/>
      <c r="DM73" s="159"/>
      <c r="DN73" s="159"/>
      <c r="DO73" s="159"/>
      <c r="DP73" s="159"/>
      <c r="DQ73" s="159"/>
      <c r="DR73" s="159"/>
      <c r="DS73" s="159"/>
      <c r="DT73" s="159"/>
      <c r="DU73" s="159"/>
      <c r="DV73" s="159"/>
      <c r="DW73" s="159"/>
      <c r="DX73" s="159"/>
      <c r="DY73" s="159"/>
      <c r="DZ73" s="159"/>
      <c r="EA73" s="159"/>
      <c r="EB73" s="159"/>
      <c r="EC73" s="159"/>
      <c r="ED73" s="159"/>
      <c r="EE73" s="159"/>
      <c r="EF73" s="159"/>
      <c r="EG73" s="159"/>
      <c r="EH73" s="159"/>
      <c r="EI73" s="159"/>
    </row>
    <row r="74" spans="1:139" s="163" customFormat="1" ht="24.9" customHeight="1">
      <c r="A74" s="24">
        <v>69</v>
      </c>
      <c r="B74" s="158" t="s">
        <v>78</v>
      </c>
      <c r="C74" s="150">
        <v>27372.7</v>
      </c>
      <c r="D74" s="146">
        <f t="shared" si="8"/>
        <v>11405.5</v>
      </c>
      <c r="E74" s="151">
        <v>2281.1</v>
      </c>
      <c r="F74" s="164">
        <v>11405.5</v>
      </c>
      <c r="G74" s="152">
        <f t="shared" si="5"/>
        <v>41.667427765620488</v>
      </c>
      <c r="H74" s="152">
        <f t="shared" si="6"/>
        <v>100</v>
      </c>
      <c r="I74" s="153">
        <f t="shared" si="7"/>
        <v>0</v>
      </c>
      <c r="J74" s="150"/>
      <c r="K74" s="151"/>
      <c r="L74" s="151"/>
      <c r="M74" s="151">
        <f t="shared" si="9"/>
        <v>0</v>
      </c>
      <c r="N74" s="147"/>
      <c r="O74" s="147"/>
      <c r="P74" s="148"/>
      <c r="Q74" s="13"/>
      <c r="R74" s="160">
        <v>322.60000000000002</v>
      </c>
      <c r="S74" s="161"/>
      <c r="T74" s="162"/>
      <c r="U74" s="143"/>
      <c r="V74" s="159"/>
      <c r="W74" s="159"/>
      <c r="X74" s="159"/>
      <c r="Y74" s="159"/>
      <c r="Z74" s="159"/>
      <c r="AA74" s="159"/>
      <c r="AB74" s="159"/>
      <c r="AC74" s="159"/>
      <c r="AD74" s="159"/>
      <c r="AE74" s="159"/>
      <c r="AF74" s="159"/>
      <c r="AG74" s="159"/>
      <c r="AH74" s="159"/>
      <c r="AI74" s="159"/>
      <c r="AJ74" s="159"/>
      <c r="AK74" s="159"/>
      <c r="AL74" s="159"/>
      <c r="AM74" s="159"/>
      <c r="AN74" s="159"/>
      <c r="AO74" s="159"/>
      <c r="AP74" s="159"/>
      <c r="AQ74" s="159"/>
      <c r="AR74" s="159"/>
      <c r="AS74" s="159"/>
      <c r="AT74" s="159"/>
      <c r="AU74" s="159"/>
      <c r="AV74" s="159"/>
      <c r="AW74" s="159"/>
      <c r="AX74" s="159"/>
      <c r="AY74" s="159"/>
      <c r="AZ74" s="159"/>
      <c r="BA74" s="159"/>
      <c r="BB74" s="159"/>
      <c r="BC74" s="159"/>
      <c r="BD74" s="159"/>
      <c r="BE74" s="159"/>
      <c r="BF74" s="159"/>
      <c r="BG74" s="159"/>
      <c r="BH74" s="159"/>
      <c r="BI74" s="159"/>
      <c r="BJ74" s="159"/>
      <c r="BK74" s="159"/>
      <c r="BL74" s="159"/>
      <c r="BM74" s="159"/>
      <c r="BN74" s="159"/>
      <c r="BO74" s="159"/>
      <c r="BP74" s="159"/>
      <c r="BQ74" s="159"/>
      <c r="BR74" s="159"/>
      <c r="BS74" s="159"/>
      <c r="BT74" s="159"/>
      <c r="BU74" s="159"/>
      <c r="BV74" s="159"/>
      <c r="BW74" s="159"/>
      <c r="BX74" s="159"/>
      <c r="BY74" s="159"/>
      <c r="BZ74" s="159"/>
      <c r="CA74" s="159"/>
      <c r="CB74" s="159"/>
      <c r="CC74" s="159"/>
      <c r="CD74" s="159"/>
      <c r="CE74" s="159"/>
      <c r="CF74" s="159"/>
      <c r="CG74" s="159"/>
      <c r="CH74" s="159"/>
      <c r="CI74" s="159"/>
      <c r="CJ74" s="159"/>
      <c r="CK74" s="159"/>
      <c r="CL74" s="159"/>
      <c r="CM74" s="159"/>
      <c r="CN74" s="159"/>
      <c r="CO74" s="159"/>
      <c r="CP74" s="159"/>
      <c r="CQ74" s="159"/>
      <c r="CR74" s="159"/>
      <c r="CS74" s="159"/>
      <c r="CT74" s="159"/>
      <c r="CU74" s="159"/>
      <c r="CV74" s="159"/>
      <c r="CW74" s="159"/>
      <c r="CX74" s="159"/>
      <c r="CY74" s="159"/>
      <c r="CZ74" s="159"/>
      <c r="DA74" s="159"/>
      <c r="DB74" s="159"/>
      <c r="DC74" s="159"/>
      <c r="DD74" s="159"/>
      <c r="DE74" s="159"/>
      <c r="DF74" s="159"/>
      <c r="DG74" s="159"/>
      <c r="DH74" s="159"/>
      <c r="DI74" s="159"/>
      <c r="DJ74" s="159"/>
      <c r="DK74" s="159"/>
      <c r="DL74" s="159"/>
      <c r="DM74" s="159"/>
      <c r="DN74" s="159"/>
      <c r="DO74" s="159"/>
      <c r="DP74" s="159"/>
      <c r="DQ74" s="159"/>
      <c r="DR74" s="159"/>
      <c r="DS74" s="159"/>
      <c r="DT74" s="159"/>
      <c r="DU74" s="159"/>
      <c r="DV74" s="159"/>
      <c r="DW74" s="159"/>
      <c r="DX74" s="159"/>
      <c r="DY74" s="159"/>
      <c r="DZ74" s="159"/>
      <c r="EA74" s="159"/>
      <c r="EB74" s="159"/>
      <c r="EC74" s="159"/>
      <c r="ED74" s="159"/>
      <c r="EE74" s="159"/>
      <c r="EF74" s="159"/>
      <c r="EG74" s="159"/>
      <c r="EH74" s="159"/>
      <c r="EI74" s="159"/>
    </row>
    <row r="75" spans="1:139" s="163" customFormat="1" ht="24.9" customHeight="1">
      <c r="A75" s="24">
        <v>70</v>
      </c>
      <c r="B75" s="158" t="s">
        <v>79</v>
      </c>
      <c r="C75" s="150">
        <v>30837.8</v>
      </c>
      <c r="D75" s="146">
        <f t="shared" si="8"/>
        <v>12849</v>
      </c>
      <c r="E75" s="151">
        <v>2569.8000000000002</v>
      </c>
      <c r="F75" s="164">
        <v>12849</v>
      </c>
      <c r="G75" s="152">
        <f t="shared" si="5"/>
        <v>41.66639643554339</v>
      </c>
      <c r="H75" s="152">
        <f t="shared" si="6"/>
        <v>100</v>
      </c>
      <c r="I75" s="153">
        <f t="shared" si="7"/>
        <v>0</v>
      </c>
      <c r="J75" s="150"/>
      <c r="K75" s="151"/>
      <c r="L75" s="151"/>
      <c r="M75" s="151">
        <f t="shared" si="9"/>
        <v>0</v>
      </c>
      <c r="N75" s="147"/>
      <c r="O75" s="147"/>
      <c r="P75" s="148"/>
      <c r="Q75" s="13"/>
      <c r="R75" s="160"/>
      <c r="S75" s="161"/>
      <c r="T75" s="162"/>
      <c r="U75" s="143"/>
      <c r="V75" s="159"/>
      <c r="W75" s="159"/>
      <c r="X75" s="159"/>
      <c r="Y75" s="159"/>
      <c r="Z75" s="159"/>
      <c r="AA75" s="159"/>
      <c r="AB75" s="159"/>
      <c r="AC75" s="159"/>
      <c r="AD75" s="159"/>
      <c r="AE75" s="159"/>
      <c r="AF75" s="159"/>
      <c r="AG75" s="159"/>
      <c r="AH75" s="159"/>
      <c r="AI75" s="159"/>
      <c r="AJ75" s="159"/>
      <c r="AK75" s="159"/>
      <c r="AL75" s="159"/>
      <c r="AM75" s="159"/>
      <c r="AN75" s="159"/>
      <c r="AO75" s="159"/>
      <c r="AP75" s="159"/>
      <c r="AQ75" s="159"/>
      <c r="AR75" s="159"/>
      <c r="AS75" s="159"/>
      <c r="AT75" s="159"/>
      <c r="AU75" s="159"/>
      <c r="AV75" s="159"/>
      <c r="AW75" s="159"/>
      <c r="AX75" s="159"/>
      <c r="AY75" s="159"/>
      <c r="AZ75" s="159"/>
      <c r="BA75" s="159"/>
      <c r="BB75" s="159"/>
      <c r="BC75" s="159"/>
      <c r="BD75" s="159"/>
      <c r="BE75" s="159"/>
      <c r="BF75" s="159"/>
      <c r="BG75" s="159"/>
      <c r="BH75" s="159"/>
      <c r="BI75" s="159"/>
      <c r="BJ75" s="159"/>
      <c r="BK75" s="159"/>
      <c r="BL75" s="159"/>
      <c r="BM75" s="159"/>
      <c r="BN75" s="159"/>
      <c r="BO75" s="159"/>
      <c r="BP75" s="159"/>
      <c r="BQ75" s="159"/>
      <c r="BR75" s="159"/>
      <c r="BS75" s="159"/>
      <c r="BT75" s="159"/>
      <c r="BU75" s="159"/>
      <c r="BV75" s="159"/>
      <c r="BW75" s="159"/>
      <c r="BX75" s="159"/>
      <c r="BY75" s="159"/>
      <c r="BZ75" s="159"/>
      <c r="CA75" s="159"/>
      <c r="CB75" s="159"/>
      <c r="CC75" s="159"/>
      <c r="CD75" s="159"/>
      <c r="CE75" s="159"/>
      <c r="CF75" s="159"/>
      <c r="CG75" s="159"/>
      <c r="CH75" s="159"/>
      <c r="CI75" s="159"/>
      <c r="CJ75" s="159"/>
      <c r="CK75" s="159"/>
      <c r="CL75" s="159"/>
      <c r="CM75" s="159"/>
      <c r="CN75" s="159"/>
      <c r="CO75" s="159"/>
      <c r="CP75" s="159"/>
      <c r="CQ75" s="159"/>
      <c r="CR75" s="159"/>
      <c r="CS75" s="159"/>
      <c r="CT75" s="159"/>
      <c r="CU75" s="159"/>
      <c r="CV75" s="159"/>
      <c r="CW75" s="159"/>
      <c r="CX75" s="159"/>
      <c r="CY75" s="159"/>
      <c r="CZ75" s="159"/>
      <c r="DA75" s="159"/>
      <c r="DB75" s="159"/>
      <c r="DC75" s="159"/>
      <c r="DD75" s="159"/>
      <c r="DE75" s="159"/>
      <c r="DF75" s="159"/>
      <c r="DG75" s="159"/>
      <c r="DH75" s="159"/>
      <c r="DI75" s="159"/>
      <c r="DJ75" s="159"/>
      <c r="DK75" s="159"/>
      <c r="DL75" s="159"/>
      <c r="DM75" s="159"/>
      <c r="DN75" s="159"/>
      <c r="DO75" s="159"/>
      <c r="DP75" s="159"/>
      <c r="DQ75" s="159"/>
      <c r="DR75" s="159"/>
      <c r="DS75" s="159"/>
      <c r="DT75" s="159"/>
      <c r="DU75" s="159"/>
      <c r="DV75" s="159"/>
      <c r="DW75" s="159"/>
      <c r="DX75" s="159"/>
      <c r="DY75" s="159"/>
      <c r="DZ75" s="159"/>
      <c r="EA75" s="159"/>
      <c r="EB75" s="159"/>
      <c r="EC75" s="159"/>
      <c r="ED75" s="159"/>
      <c r="EE75" s="159"/>
      <c r="EF75" s="159"/>
      <c r="EG75" s="159"/>
      <c r="EH75" s="159"/>
      <c r="EI75" s="159"/>
    </row>
    <row r="76" spans="1:139" s="5" customFormat="1" ht="24.75" customHeight="1">
      <c r="A76" s="24">
        <v>71</v>
      </c>
      <c r="B76" s="165" t="s">
        <v>80</v>
      </c>
      <c r="C76" s="166">
        <v>27409.200000000001</v>
      </c>
      <c r="D76" s="146">
        <f t="shared" si="8"/>
        <v>11420.5</v>
      </c>
      <c r="E76" s="167">
        <v>2284.1</v>
      </c>
      <c r="F76" s="168">
        <v>11420.5</v>
      </c>
      <c r="G76" s="169">
        <f t="shared" si="5"/>
        <v>41.666666666666664</v>
      </c>
      <c r="H76" s="169">
        <f t="shared" si="6"/>
        <v>100</v>
      </c>
      <c r="I76" s="170">
        <f t="shared" si="7"/>
        <v>0</v>
      </c>
      <c r="J76" s="166"/>
      <c r="K76" s="167"/>
      <c r="L76" s="167"/>
      <c r="M76" s="151">
        <f t="shared" si="9"/>
        <v>0</v>
      </c>
      <c r="N76" s="147"/>
      <c r="O76" s="147"/>
      <c r="P76" s="148"/>
      <c r="Q76" s="13"/>
      <c r="R76" s="171">
        <f>SUM(R6:R75)</f>
        <v>60111.100000000006</v>
      </c>
      <c r="S76" s="171">
        <f>SUM(S6:S75)</f>
        <v>42741.299999999996</v>
      </c>
      <c r="T76" s="172"/>
      <c r="U76" s="143"/>
      <c r="Y76" s="173"/>
      <c r="Z76" s="173"/>
      <c r="AA76" s="173"/>
      <c r="AB76" s="173"/>
      <c r="AC76" s="173"/>
      <c r="AD76" s="173"/>
      <c r="AE76" s="173"/>
      <c r="AF76" s="173"/>
      <c r="AG76" s="173"/>
      <c r="AH76" s="173"/>
      <c r="AI76" s="173"/>
      <c r="AJ76" s="173"/>
      <c r="AK76" s="173"/>
      <c r="AL76" s="173"/>
      <c r="AM76" s="173"/>
      <c r="AN76" s="173"/>
      <c r="AO76" s="173"/>
      <c r="AP76" s="173"/>
      <c r="AQ76" s="173"/>
      <c r="AR76" s="173"/>
      <c r="AS76" s="173"/>
      <c r="AT76" s="173"/>
      <c r="AU76" s="173"/>
      <c r="AV76" s="173"/>
      <c r="AW76" s="173"/>
      <c r="AX76" s="173"/>
      <c r="AY76" s="173"/>
      <c r="AZ76" s="173"/>
      <c r="BA76" s="173"/>
      <c r="BB76" s="173"/>
      <c r="BC76" s="173"/>
      <c r="BD76" s="173"/>
      <c r="BE76" s="173"/>
      <c r="BF76" s="173"/>
      <c r="BG76" s="173"/>
      <c r="BH76" s="173"/>
      <c r="BI76" s="173"/>
      <c r="BJ76" s="173"/>
      <c r="BK76" s="173"/>
      <c r="BL76" s="173"/>
      <c r="BM76" s="173"/>
      <c r="BN76" s="173"/>
      <c r="BO76" s="173"/>
      <c r="BP76" s="173"/>
      <c r="BQ76" s="173"/>
      <c r="BR76" s="173"/>
      <c r="BS76" s="173"/>
      <c r="BT76" s="173"/>
      <c r="BU76" s="173"/>
      <c r="BV76" s="173"/>
      <c r="BW76" s="173"/>
      <c r="BX76" s="173"/>
      <c r="BY76" s="173"/>
      <c r="BZ76" s="173"/>
      <c r="CA76" s="173"/>
      <c r="CB76" s="173"/>
      <c r="CC76" s="173"/>
      <c r="CD76" s="173"/>
      <c r="CE76" s="173"/>
      <c r="CF76" s="173"/>
      <c r="CG76" s="173"/>
      <c r="CH76" s="173"/>
      <c r="CI76" s="173"/>
      <c r="CJ76" s="173"/>
      <c r="CK76" s="173"/>
      <c r="CL76" s="173"/>
      <c r="CM76" s="173"/>
      <c r="CN76" s="173"/>
      <c r="CO76" s="173"/>
      <c r="CP76" s="173"/>
      <c r="CQ76" s="173"/>
      <c r="CR76" s="173"/>
      <c r="CS76" s="173"/>
      <c r="CT76" s="173"/>
      <c r="CU76" s="173"/>
      <c r="CV76" s="173"/>
      <c r="CW76" s="173"/>
      <c r="CX76" s="173"/>
      <c r="CY76" s="173"/>
      <c r="CZ76" s="173"/>
      <c r="DA76" s="173"/>
      <c r="DB76" s="173"/>
      <c r="DC76" s="173"/>
      <c r="DD76" s="173"/>
      <c r="DE76" s="173"/>
      <c r="DF76" s="173"/>
      <c r="DG76" s="173"/>
      <c r="DH76" s="173"/>
      <c r="DI76" s="173"/>
      <c r="DJ76" s="173"/>
      <c r="DK76" s="173"/>
      <c r="DL76" s="173"/>
      <c r="DM76" s="173"/>
      <c r="DN76" s="173"/>
      <c r="DO76" s="173"/>
      <c r="DP76" s="173"/>
      <c r="DQ76" s="173"/>
      <c r="DR76" s="173"/>
      <c r="DS76" s="173"/>
      <c r="DT76" s="173"/>
      <c r="DU76" s="173"/>
      <c r="DV76" s="173"/>
      <c r="DW76" s="173"/>
      <c r="DX76" s="173"/>
      <c r="DY76" s="173"/>
      <c r="DZ76" s="173"/>
      <c r="EA76" s="173"/>
      <c r="EB76" s="173"/>
      <c r="EC76" s="173"/>
      <c r="ED76" s="173"/>
      <c r="EE76" s="173"/>
      <c r="EF76" s="173"/>
      <c r="EG76" s="173"/>
      <c r="EH76" s="173"/>
      <c r="EI76" s="173"/>
    </row>
    <row r="77" spans="1:139" s="3" customFormat="1" ht="24.75" customHeight="1">
      <c r="A77" s="24">
        <v>72</v>
      </c>
      <c r="B77" s="174" t="s">
        <v>81</v>
      </c>
      <c r="C77" s="177">
        <v>26956.1</v>
      </c>
      <c r="D77" s="146">
        <f t="shared" si="8"/>
        <v>11231.5</v>
      </c>
      <c r="E77" s="175">
        <v>2246.3000000000002</v>
      </c>
      <c r="F77" s="176">
        <v>11231.5</v>
      </c>
      <c r="G77" s="169">
        <f t="shared" si="5"/>
        <v>41.665893805112759</v>
      </c>
      <c r="H77" s="169">
        <f t="shared" si="6"/>
        <v>100</v>
      </c>
      <c r="I77" s="170">
        <f t="shared" si="7"/>
        <v>0</v>
      </c>
      <c r="J77" s="177"/>
      <c r="K77" s="175"/>
      <c r="L77" s="175"/>
      <c r="M77" s="151">
        <f t="shared" si="9"/>
        <v>0</v>
      </c>
      <c r="N77" s="147"/>
      <c r="O77" s="147"/>
      <c r="P77" s="148"/>
      <c r="Q77" s="13"/>
      <c r="R77" s="131">
        <f>R76*4</f>
        <v>240444.40000000002</v>
      </c>
      <c r="S77" s="131">
        <f>S76*4</f>
        <v>170965.19999999998</v>
      </c>
      <c r="U77" s="143"/>
      <c r="Y77" s="159"/>
      <c r="Z77" s="159"/>
      <c r="AA77" s="159"/>
      <c r="AB77" s="159"/>
      <c r="AC77" s="159"/>
      <c r="AD77" s="159"/>
      <c r="AE77" s="159"/>
      <c r="AF77" s="159"/>
      <c r="AG77" s="159"/>
      <c r="AH77" s="159"/>
      <c r="AI77" s="159"/>
      <c r="AJ77" s="159"/>
      <c r="AK77" s="159"/>
      <c r="AL77" s="159"/>
      <c r="AM77" s="159"/>
      <c r="AN77" s="159"/>
      <c r="AO77" s="159"/>
      <c r="AP77" s="159"/>
      <c r="AQ77" s="159"/>
      <c r="AR77" s="159"/>
      <c r="AS77" s="159"/>
      <c r="AT77" s="159"/>
      <c r="AU77" s="159"/>
      <c r="AV77" s="159"/>
      <c r="AW77" s="159"/>
      <c r="AX77" s="159"/>
      <c r="AY77" s="159"/>
      <c r="AZ77" s="159"/>
      <c r="BA77" s="159"/>
      <c r="BB77" s="159"/>
      <c r="BC77" s="159"/>
      <c r="BD77" s="159"/>
      <c r="BE77" s="159"/>
      <c r="BF77" s="159"/>
      <c r="BG77" s="159"/>
      <c r="BH77" s="159"/>
      <c r="BI77" s="159"/>
      <c r="BJ77" s="159"/>
      <c r="BK77" s="159"/>
      <c r="BL77" s="159"/>
      <c r="BM77" s="159"/>
      <c r="BN77" s="159"/>
      <c r="BO77" s="159"/>
      <c r="BP77" s="159"/>
      <c r="BQ77" s="159"/>
      <c r="BR77" s="159"/>
      <c r="BS77" s="159"/>
      <c r="BT77" s="159"/>
      <c r="BU77" s="159"/>
      <c r="BV77" s="159"/>
      <c r="BW77" s="159"/>
      <c r="BX77" s="159"/>
      <c r="BY77" s="159"/>
      <c r="BZ77" s="159"/>
      <c r="CA77" s="159"/>
      <c r="CB77" s="159"/>
      <c r="CC77" s="159"/>
      <c r="CD77" s="159"/>
      <c r="CE77" s="159"/>
      <c r="CF77" s="159"/>
      <c r="CG77" s="159"/>
      <c r="CH77" s="159"/>
      <c r="CI77" s="159"/>
      <c r="CJ77" s="159"/>
      <c r="CK77" s="159"/>
      <c r="CL77" s="159"/>
      <c r="CM77" s="159"/>
      <c r="CN77" s="159"/>
      <c r="CO77" s="159"/>
      <c r="CP77" s="159"/>
      <c r="CQ77" s="159"/>
      <c r="CR77" s="159"/>
      <c r="CS77" s="159"/>
      <c r="CT77" s="159"/>
      <c r="CU77" s="159"/>
      <c r="CV77" s="159"/>
      <c r="CW77" s="159"/>
      <c r="CX77" s="159"/>
      <c r="CY77" s="159"/>
      <c r="CZ77" s="159"/>
      <c r="DA77" s="159"/>
      <c r="DB77" s="159"/>
      <c r="DC77" s="159"/>
      <c r="DD77" s="159"/>
      <c r="DE77" s="159"/>
      <c r="DF77" s="159"/>
      <c r="DG77" s="159"/>
      <c r="DH77" s="159"/>
      <c r="DI77" s="159"/>
      <c r="DJ77" s="159"/>
      <c r="DK77" s="159"/>
      <c r="DL77" s="159"/>
      <c r="DM77" s="159"/>
      <c r="DN77" s="159"/>
      <c r="DO77" s="159"/>
      <c r="DP77" s="159"/>
      <c r="DQ77" s="159"/>
      <c r="DR77" s="159"/>
      <c r="DS77" s="159"/>
      <c r="DT77" s="159"/>
      <c r="DU77" s="159"/>
      <c r="DV77" s="159"/>
      <c r="DW77" s="159"/>
      <c r="DX77" s="159"/>
      <c r="DY77" s="159"/>
      <c r="DZ77" s="159"/>
      <c r="EA77" s="159"/>
      <c r="EB77" s="159"/>
      <c r="EC77" s="159"/>
      <c r="ED77" s="159"/>
      <c r="EE77" s="159"/>
      <c r="EF77" s="159"/>
      <c r="EG77" s="159"/>
      <c r="EH77" s="159"/>
      <c r="EI77" s="159"/>
    </row>
    <row r="78" spans="1:139" s="7" customFormat="1" ht="24.75" customHeight="1">
      <c r="A78" s="24">
        <v>73</v>
      </c>
      <c r="B78" s="178" t="s">
        <v>82</v>
      </c>
      <c r="C78" s="179"/>
      <c r="D78" s="180">
        <f>E78*4</f>
        <v>0</v>
      </c>
      <c r="E78" s="180"/>
      <c r="F78" s="181"/>
      <c r="G78" s="182"/>
      <c r="H78" s="182"/>
      <c r="I78" s="183"/>
      <c r="J78" s="184"/>
      <c r="K78" s="180"/>
      <c r="L78" s="180"/>
      <c r="M78" s="151">
        <f t="shared" si="9"/>
        <v>0</v>
      </c>
      <c r="N78" s="147"/>
      <c r="O78" s="147"/>
      <c r="P78" s="148"/>
      <c r="Q78" s="13"/>
      <c r="R78" s="185"/>
      <c r="S78" s="186"/>
      <c r="U78" s="143"/>
      <c r="Y78" s="187"/>
      <c r="Z78" s="187"/>
      <c r="AA78" s="187"/>
      <c r="AB78" s="187"/>
      <c r="AC78" s="187"/>
      <c r="AD78" s="187"/>
      <c r="AE78" s="187"/>
      <c r="AF78" s="187"/>
      <c r="AG78" s="187"/>
      <c r="AH78" s="187"/>
      <c r="AI78" s="187"/>
      <c r="AJ78" s="187"/>
      <c r="AK78" s="187"/>
      <c r="AL78" s="187"/>
      <c r="AM78" s="187"/>
      <c r="AN78" s="187"/>
      <c r="AO78" s="187"/>
      <c r="AP78" s="187"/>
      <c r="AQ78" s="187"/>
      <c r="AR78" s="187"/>
      <c r="AS78" s="187"/>
      <c r="AT78" s="187"/>
      <c r="AU78" s="187"/>
      <c r="AV78" s="187"/>
      <c r="AW78" s="187"/>
      <c r="AX78" s="187"/>
      <c r="AY78" s="187"/>
      <c r="AZ78" s="187"/>
      <c r="BA78" s="187"/>
      <c r="BB78" s="187"/>
      <c r="BC78" s="187"/>
      <c r="BD78" s="187"/>
      <c r="BE78" s="187"/>
      <c r="BF78" s="187"/>
      <c r="BG78" s="187"/>
      <c r="BH78" s="187"/>
      <c r="BI78" s="187"/>
      <c r="BJ78" s="187"/>
      <c r="BK78" s="187"/>
      <c r="BL78" s="187"/>
      <c r="BM78" s="187"/>
      <c r="BN78" s="187"/>
      <c r="BO78" s="187"/>
      <c r="BP78" s="187"/>
      <c r="BQ78" s="187"/>
      <c r="BR78" s="187"/>
      <c r="BS78" s="187"/>
      <c r="BT78" s="187"/>
      <c r="BU78" s="187"/>
      <c r="BV78" s="187"/>
      <c r="BW78" s="187"/>
      <c r="BX78" s="187"/>
      <c r="BY78" s="187"/>
      <c r="BZ78" s="187"/>
      <c r="CA78" s="187"/>
      <c r="CB78" s="187"/>
      <c r="CC78" s="187"/>
      <c r="CD78" s="187"/>
      <c r="CE78" s="187"/>
      <c r="CF78" s="187"/>
      <c r="CG78" s="187"/>
      <c r="CH78" s="187"/>
      <c r="CI78" s="187"/>
      <c r="CJ78" s="187"/>
      <c r="CK78" s="187"/>
      <c r="CL78" s="187"/>
      <c r="CM78" s="187"/>
      <c r="CN78" s="187"/>
      <c r="CO78" s="187"/>
      <c r="CP78" s="187"/>
      <c r="CQ78" s="187"/>
      <c r="CR78" s="187"/>
      <c r="CS78" s="187"/>
      <c r="CT78" s="187"/>
      <c r="CU78" s="187"/>
      <c r="CV78" s="187"/>
      <c r="CW78" s="187"/>
      <c r="CX78" s="187"/>
      <c r="CY78" s="187"/>
      <c r="CZ78" s="187"/>
      <c r="DA78" s="187"/>
      <c r="DB78" s="187"/>
      <c r="DC78" s="187"/>
      <c r="DD78" s="187"/>
      <c r="DE78" s="187"/>
      <c r="DF78" s="187"/>
      <c r="DG78" s="187"/>
      <c r="DH78" s="187"/>
      <c r="DI78" s="187"/>
      <c r="DJ78" s="187"/>
      <c r="DK78" s="187"/>
      <c r="DL78" s="187"/>
      <c r="DM78" s="187"/>
      <c r="DN78" s="187"/>
      <c r="DO78" s="187"/>
      <c r="DP78" s="187"/>
      <c r="DQ78" s="187"/>
      <c r="DR78" s="187"/>
      <c r="DS78" s="187"/>
      <c r="DT78" s="187"/>
      <c r="DU78" s="187"/>
      <c r="DV78" s="187"/>
      <c r="DW78" s="187"/>
      <c r="DX78" s="187"/>
      <c r="DY78" s="187"/>
      <c r="DZ78" s="187"/>
      <c r="EA78" s="187"/>
      <c r="EB78" s="187"/>
      <c r="EC78" s="187"/>
      <c r="ED78" s="187"/>
      <c r="EE78" s="187"/>
      <c r="EF78" s="187"/>
      <c r="EG78" s="187"/>
      <c r="EH78" s="187"/>
      <c r="EI78" s="187"/>
    </row>
    <row r="79" spans="1:139" s="3" customFormat="1" ht="24.75" customHeight="1" thickBot="1">
      <c r="A79" s="24">
        <v>74</v>
      </c>
      <c r="B79" s="188" t="s">
        <v>83</v>
      </c>
      <c r="C79" s="189"/>
      <c r="D79" s="190">
        <f>E79*4</f>
        <v>0</v>
      </c>
      <c r="E79" s="190"/>
      <c r="F79" s="190"/>
      <c r="G79" s="191"/>
      <c r="H79" s="191"/>
      <c r="I79" s="192"/>
      <c r="J79" s="193"/>
      <c r="K79" s="194"/>
      <c r="L79" s="190"/>
      <c r="M79" s="151">
        <f t="shared" si="9"/>
        <v>0</v>
      </c>
      <c r="N79" s="147"/>
      <c r="O79" s="147"/>
      <c r="P79" s="148"/>
      <c r="Q79" s="13"/>
      <c r="R79" s="131"/>
      <c r="S79" s="128"/>
      <c r="U79" s="143"/>
    </row>
    <row r="80" spans="1:139" s="3" customFormat="1" ht="24" customHeight="1" thickBot="1">
      <c r="A80" s="21"/>
      <c r="B80" s="195" t="s">
        <v>84</v>
      </c>
      <c r="C80" s="196">
        <f>SUM(C6:C79)</f>
        <v>1130283.2</v>
      </c>
      <c r="D80" s="197">
        <f>SUM(D6:D79)</f>
        <v>470951.5</v>
      </c>
      <c r="E80" s="197"/>
      <c r="F80" s="197">
        <f>SUM(F6:F79)</f>
        <v>470951.5</v>
      </c>
      <c r="G80" s="198">
        <f>F80/C80*100</f>
        <v>41.666681412233679</v>
      </c>
      <c r="H80" s="198">
        <f>F80/D80*100</f>
        <v>100</v>
      </c>
      <c r="I80" s="199">
        <f>F80-D80</f>
        <v>0</v>
      </c>
      <c r="J80" s="196">
        <f>SUM(J6:J79)</f>
        <v>873425.5</v>
      </c>
      <c r="K80" s="197">
        <f>SUM(K6:K79)</f>
        <v>363927.5</v>
      </c>
      <c r="L80" s="197"/>
      <c r="M80" s="197">
        <f>SUM(M6:M79)</f>
        <v>121309.16666666667</v>
      </c>
      <c r="N80" s="198">
        <f>M80/J80*100</f>
        <v>13.888896839703749</v>
      </c>
      <c r="O80" s="198">
        <f>M80/K80*100</f>
        <v>33.333333333333336</v>
      </c>
      <c r="P80" s="199">
        <f>M80-K80</f>
        <v>-242618.33333333331</v>
      </c>
      <c r="R80" s="131"/>
      <c r="S80" s="128"/>
    </row>
    <row r="81" spans="13:19" s="3" customFormat="1">
      <c r="M81" s="6"/>
      <c r="N81" s="6"/>
      <c r="O81" s="6"/>
      <c r="P81" s="6"/>
      <c r="R81" s="131"/>
      <c r="S81" s="128"/>
    </row>
    <row r="82" spans="13:19" s="3" customFormat="1">
      <c r="M82" s="6"/>
      <c r="N82" s="6"/>
      <c r="O82" s="6"/>
      <c r="P82" s="6"/>
      <c r="R82" s="131"/>
      <c r="S82" s="128"/>
    </row>
    <row r="83" spans="13:19" s="3" customFormat="1">
      <c r="M83" s="6"/>
      <c r="N83" s="6"/>
      <c r="O83" s="6"/>
      <c r="P83" s="6"/>
      <c r="R83" s="131"/>
      <c r="S83" s="128"/>
    </row>
    <row r="84" spans="13:19" s="3" customFormat="1">
      <c r="M84" s="6"/>
      <c r="N84" s="6"/>
      <c r="O84" s="6"/>
      <c r="P84" s="6"/>
      <c r="R84" s="131"/>
      <c r="S84" s="128"/>
    </row>
    <row r="85" spans="13:19" s="3" customFormat="1">
      <c r="M85" s="6"/>
      <c r="N85" s="6"/>
      <c r="O85" s="6"/>
      <c r="P85" s="6"/>
      <c r="R85" s="131"/>
      <c r="S85" s="128"/>
    </row>
    <row r="86" spans="13:19" s="3" customFormat="1">
      <c r="M86" s="6"/>
      <c r="N86" s="6"/>
      <c r="O86" s="6"/>
      <c r="P86" s="6"/>
      <c r="R86" s="131"/>
      <c r="S86" s="128"/>
    </row>
    <row r="87" spans="13:19" s="3" customFormat="1">
      <c r="M87" s="6"/>
      <c r="N87" s="6"/>
      <c r="O87" s="6"/>
      <c r="P87" s="6"/>
      <c r="R87" s="131"/>
      <c r="S87" s="128"/>
    </row>
    <row r="88" spans="13:19" s="3" customFormat="1">
      <c r="M88" s="6"/>
      <c r="N88" s="6"/>
      <c r="O88" s="6"/>
      <c r="P88" s="6"/>
      <c r="R88" s="131"/>
      <c r="S88" s="128"/>
    </row>
    <row r="89" spans="13:19" s="3" customFormat="1">
      <c r="M89" s="6"/>
      <c r="N89" s="6"/>
      <c r="O89" s="6"/>
      <c r="P89" s="6"/>
      <c r="R89" s="131"/>
      <c r="S89" s="128"/>
    </row>
    <row r="90" spans="13:19" s="3" customFormat="1">
      <c r="M90" s="6"/>
      <c r="N90" s="6"/>
      <c r="O90" s="6"/>
      <c r="P90" s="6"/>
      <c r="R90" s="131"/>
      <c r="S90" s="128"/>
    </row>
    <row r="91" spans="13:19" s="3" customFormat="1">
      <c r="M91" s="6"/>
      <c r="N91" s="6"/>
      <c r="O91" s="6"/>
      <c r="P91" s="6"/>
      <c r="R91" s="131"/>
      <c r="S91" s="128"/>
    </row>
    <row r="92" spans="13:19" s="3" customFormat="1">
      <c r="M92" s="6"/>
      <c r="N92" s="6"/>
      <c r="O92" s="6"/>
      <c r="P92" s="6"/>
      <c r="R92" s="131"/>
      <c r="S92" s="128"/>
    </row>
    <row r="93" spans="13:19" s="3" customFormat="1">
      <c r="M93" s="6"/>
      <c r="N93" s="6"/>
      <c r="O93" s="6"/>
      <c r="P93" s="6"/>
      <c r="R93" s="131"/>
      <c r="S93" s="128"/>
    </row>
    <row r="94" spans="13:19" s="3" customFormat="1">
      <c r="M94" s="6"/>
      <c r="N94" s="6"/>
      <c r="O94" s="6"/>
      <c r="P94" s="6"/>
      <c r="R94" s="131"/>
      <c r="S94" s="128"/>
    </row>
    <row r="95" spans="13:19" s="3" customFormat="1">
      <c r="M95" s="6"/>
      <c r="N95" s="6"/>
      <c r="O95" s="6"/>
      <c r="P95" s="6"/>
      <c r="R95" s="131"/>
      <c r="S95" s="128"/>
    </row>
    <row r="96" spans="13:19" s="3" customFormat="1">
      <c r="M96" s="6"/>
      <c r="N96" s="6"/>
      <c r="O96" s="6"/>
      <c r="P96" s="6"/>
      <c r="R96" s="131"/>
      <c r="S96" s="128"/>
    </row>
    <row r="97" spans="13:19" s="3" customFormat="1">
      <c r="M97" s="6"/>
      <c r="N97" s="6"/>
      <c r="O97" s="6"/>
      <c r="P97" s="6"/>
      <c r="R97" s="131"/>
      <c r="S97" s="128"/>
    </row>
    <row r="98" spans="13:19" s="3" customFormat="1">
      <c r="M98" s="6"/>
      <c r="N98" s="6"/>
      <c r="O98" s="6"/>
      <c r="P98" s="6"/>
      <c r="R98" s="131"/>
      <c r="S98" s="128"/>
    </row>
    <row r="99" spans="13:19" s="3" customFormat="1">
      <c r="M99" s="6"/>
      <c r="N99" s="6"/>
      <c r="O99" s="6"/>
      <c r="P99" s="6"/>
      <c r="R99" s="131"/>
      <c r="S99" s="128"/>
    </row>
    <row r="100" spans="13:19" s="3" customFormat="1">
      <c r="M100" s="6"/>
      <c r="N100" s="6"/>
      <c r="O100" s="6"/>
      <c r="P100" s="6"/>
      <c r="R100" s="131"/>
      <c r="S100" s="128"/>
    </row>
    <row r="101" spans="13:19" s="3" customFormat="1">
      <c r="M101" s="6"/>
      <c r="N101" s="6"/>
      <c r="O101" s="6"/>
      <c r="P101" s="6"/>
      <c r="R101" s="131"/>
      <c r="S101" s="128"/>
    </row>
    <row r="102" spans="13:19" s="3" customFormat="1">
      <c r="M102" s="6"/>
      <c r="N102" s="6"/>
      <c r="O102" s="6"/>
      <c r="P102" s="6"/>
      <c r="R102" s="131"/>
      <c r="S102" s="128"/>
    </row>
    <row r="103" spans="13:19" s="3" customFormat="1">
      <c r="M103" s="6"/>
      <c r="N103" s="6"/>
      <c r="O103" s="6"/>
      <c r="P103" s="6"/>
      <c r="R103" s="131"/>
      <c r="S103" s="128"/>
    </row>
    <row r="104" spans="13:19" s="3" customFormat="1">
      <c r="M104" s="6"/>
      <c r="N104" s="6"/>
      <c r="O104" s="6"/>
      <c r="P104" s="6"/>
      <c r="R104" s="131"/>
      <c r="S104" s="128"/>
    </row>
    <row r="105" spans="13:19" s="3" customFormat="1">
      <c r="M105" s="6"/>
      <c r="N105" s="6"/>
      <c r="O105" s="6"/>
      <c r="P105" s="6"/>
      <c r="R105" s="131"/>
      <c r="S105" s="128"/>
    </row>
    <row r="106" spans="13:19" s="3" customFormat="1">
      <c r="M106" s="6"/>
      <c r="N106" s="6"/>
      <c r="O106" s="6"/>
      <c r="P106" s="6"/>
      <c r="R106" s="131"/>
      <c r="S106" s="128"/>
    </row>
    <row r="107" spans="13:19" s="3" customFormat="1">
      <c r="M107" s="6"/>
      <c r="N107" s="6"/>
      <c r="O107" s="6"/>
      <c r="P107" s="6"/>
      <c r="R107" s="131"/>
      <c r="S107" s="128"/>
    </row>
    <row r="108" spans="13:19" s="3" customFormat="1">
      <c r="M108" s="6"/>
      <c r="N108" s="6"/>
      <c r="O108" s="6"/>
      <c r="P108" s="6"/>
      <c r="R108" s="131"/>
      <c r="S108" s="128"/>
    </row>
    <row r="109" spans="13:19" s="3" customFormat="1">
      <c r="M109" s="6"/>
      <c r="N109" s="6"/>
      <c r="O109" s="6"/>
      <c r="P109" s="6"/>
      <c r="R109" s="131"/>
      <c r="S109" s="128"/>
    </row>
    <row r="110" spans="13:19" s="3" customFormat="1">
      <c r="M110" s="6"/>
      <c r="N110" s="6"/>
      <c r="O110" s="6"/>
      <c r="P110" s="6"/>
      <c r="R110" s="131"/>
      <c r="S110" s="128"/>
    </row>
    <row r="111" spans="13:19" s="3" customFormat="1">
      <c r="M111" s="6"/>
      <c r="N111" s="6"/>
      <c r="O111" s="6"/>
      <c r="P111" s="6"/>
      <c r="R111" s="131"/>
      <c r="S111" s="128"/>
    </row>
    <row r="112" spans="13:19" s="3" customFormat="1">
      <c r="M112" s="6"/>
      <c r="N112" s="6"/>
      <c r="O112" s="6"/>
      <c r="P112" s="6"/>
      <c r="R112" s="131"/>
      <c r="S112" s="128"/>
    </row>
    <row r="113" spans="13:19" s="3" customFormat="1">
      <c r="M113" s="6"/>
      <c r="N113" s="6"/>
      <c r="O113" s="6"/>
      <c r="P113" s="6"/>
      <c r="R113" s="131"/>
      <c r="S113" s="128"/>
    </row>
    <row r="114" spans="13:19" s="3" customFormat="1">
      <c r="M114" s="6"/>
      <c r="N114" s="6"/>
      <c r="O114" s="6"/>
      <c r="P114" s="6"/>
      <c r="R114" s="131"/>
      <c r="S114" s="128"/>
    </row>
    <row r="115" spans="13:19" s="3" customFormat="1">
      <c r="M115" s="6"/>
      <c r="N115" s="6"/>
      <c r="O115" s="6"/>
      <c r="P115" s="6"/>
      <c r="R115" s="131"/>
      <c r="S115" s="128"/>
    </row>
    <row r="116" spans="13:19" s="3" customFormat="1">
      <c r="M116" s="6"/>
      <c r="N116" s="6"/>
      <c r="O116" s="6"/>
      <c r="P116" s="6"/>
      <c r="R116" s="131"/>
      <c r="S116" s="128"/>
    </row>
    <row r="117" spans="13:19" s="3" customFormat="1">
      <c r="M117" s="6"/>
      <c r="N117" s="6"/>
      <c r="O117" s="6"/>
      <c r="P117" s="6"/>
      <c r="R117" s="131"/>
      <c r="S117" s="128"/>
    </row>
    <row r="118" spans="13:19" s="3" customFormat="1">
      <c r="M118" s="6"/>
      <c r="N118" s="6"/>
      <c r="O118" s="6"/>
      <c r="P118" s="6"/>
      <c r="R118" s="131"/>
      <c r="S118" s="128"/>
    </row>
    <row r="119" spans="13:19" s="3" customFormat="1">
      <c r="M119" s="6"/>
      <c r="N119" s="6"/>
      <c r="O119" s="6"/>
      <c r="P119" s="6"/>
      <c r="R119" s="131"/>
      <c r="S119" s="128"/>
    </row>
  </sheetData>
  <mergeCells count="15">
    <mergeCell ref="J4:J5"/>
    <mergeCell ref="K4:K5"/>
    <mergeCell ref="M4:M5"/>
    <mergeCell ref="N4:N5"/>
    <mergeCell ref="O4:P4"/>
    <mergeCell ref="A1:P1"/>
    <mergeCell ref="A3:A5"/>
    <mergeCell ref="B3:B5"/>
    <mergeCell ref="C3:I3"/>
    <mergeCell ref="J3:P3"/>
    <mergeCell ref="C4:C5"/>
    <mergeCell ref="D4:D5"/>
    <mergeCell ref="F4:F5"/>
    <mergeCell ref="G4:G5"/>
    <mergeCell ref="H4:I4"/>
  </mergeCells>
  <printOptions horizontalCentered="1"/>
  <pageMargins left="0.31496062992125984" right="0.19685039370078741" top="0.2" bottom="0.19685039370078741" header="0" footer="0"/>
  <pageSetup paperSize="9" scale="42" orientation="portrait" r:id="rId1"/>
  <headerFooter alignWithMargins="0"/>
  <colBreaks count="1" manualBreakCount="1">
    <brk id="2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за видами надходжень </vt:lpstr>
      <vt:lpstr>мб зф по АТО</vt:lpstr>
      <vt:lpstr>дотац по АТО</vt:lpstr>
      <vt:lpstr>'мб зф по АТО'!Заголовки_для_печати</vt:lpstr>
      <vt:lpstr>'дотац по АТО'!Область_печати</vt:lpstr>
      <vt:lpstr>'за видами надходжень '!Область_печати</vt:lpstr>
      <vt:lpstr>'мб зф по АТО'!Область_печати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dohod-Vitalik</dc:creator>
  <cp:lastModifiedBy>user</cp:lastModifiedBy>
  <cp:lastPrinted>2022-06-01T09:14:48Z</cp:lastPrinted>
  <dcterms:created xsi:type="dcterms:W3CDTF">2005-01-14T13:08:28Z</dcterms:created>
  <dcterms:modified xsi:type="dcterms:W3CDTF">2022-06-17T11:42:41Z</dcterms:modified>
</cp:coreProperties>
</file>