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-60" windowWidth="21192" windowHeight="12756"/>
  </bookViews>
  <sheets>
    <sheet name="за видами надходжень " sheetId="13" r:id="rId1"/>
    <sheet name="мб зф по АТО " sheetId="14" r:id="rId2"/>
    <sheet name="дотац по АТО" sheetId="1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 '!$B$5:$H$86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 '!$B:$B,'мб зф по АТО 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АТО'!$A$1:$P$80</definedName>
    <definedName name="_xlnm.Print_Area" localSheetId="0">'за видами надходжень '!$A$1:$M$32</definedName>
    <definedName name="_xlnm.Print_Area" localSheetId="1">'мб зф по АТО '!$A$1:$H$86</definedName>
  </definedNames>
  <calcPr calcId="124519" fullCalcOnLoad="1"/>
</workbook>
</file>

<file path=xl/calcChain.xml><?xml version="1.0" encoding="utf-8"?>
<calcChain xmlns="http://schemas.openxmlformats.org/spreadsheetml/2006/main">
  <c r="K22" i="18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21"/>
  <c r="D7"/>
  <c r="D80"/>
  <c r="G31" i="13"/>
  <c r="D8" i="18"/>
  <c r="I8"/>
  <c r="D9"/>
  <c r="I9"/>
  <c r="D10"/>
  <c r="D11"/>
  <c r="D12"/>
  <c r="D13"/>
  <c r="D14"/>
  <c r="H14"/>
  <c r="D15"/>
  <c r="D16"/>
  <c r="D17"/>
  <c r="D18"/>
  <c r="I18"/>
  <c r="D19"/>
  <c r="D20"/>
  <c r="D21"/>
  <c r="D22"/>
  <c r="I22"/>
  <c r="D23"/>
  <c r="D24"/>
  <c r="D25"/>
  <c r="D26"/>
  <c r="D27"/>
  <c r="H27"/>
  <c r="D28"/>
  <c r="I28"/>
  <c r="D29"/>
  <c r="D30"/>
  <c r="H30"/>
  <c r="D31"/>
  <c r="D32"/>
  <c r="I32"/>
  <c r="D33"/>
  <c r="D34"/>
  <c r="I34"/>
  <c r="D35"/>
  <c r="D36"/>
  <c r="D37"/>
  <c r="H37"/>
  <c r="D38"/>
  <c r="H38"/>
  <c r="D39"/>
  <c r="D40"/>
  <c r="H40"/>
  <c r="D41"/>
  <c r="D42"/>
  <c r="D43"/>
  <c r="D44"/>
  <c r="H44"/>
  <c r="D45"/>
  <c r="H45"/>
  <c r="D46"/>
  <c r="I46"/>
  <c r="D47"/>
  <c r="D48"/>
  <c r="D49"/>
  <c r="D50"/>
  <c r="D51"/>
  <c r="H51"/>
  <c r="D52"/>
  <c r="I52"/>
  <c r="D53"/>
  <c r="D54"/>
  <c r="D55"/>
  <c r="D56"/>
  <c r="D57"/>
  <c r="H57"/>
  <c r="D58"/>
  <c r="D59"/>
  <c r="D60"/>
  <c r="D61"/>
  <c r="H61"/>
  <c r="D62"/>
  <c r="D63"/>
  <c r="D64"/>
  <c r="D65"/>
  <c r="D66"/>
  <c r="H66"/>
  <c r="D67"/>
  <c r="D68"/>
  <c r="I68"/>
  <c r="D69"/>
  <c r="I69"/>
  <c r="D70"/>
  <c r="D71"/>
  <c r="D72"/>
  <c r="D73"/>
  <c r="I73"/>
  <c r="D74"/>
  <c r="H74"/>
  <c r="D75"/>
  <c r="I75"/>
  <c r="D76"/>
  <c r="H76"/>
  <c r="D77"/>
  <c r="H10"/>
  <c r="I15"/>
  <c r="H17"/>
  <c r="I29"/>
  <c r="I33"/>
  <c r="H35"/>
  <c r="H41"/>
  <c r="I47"/>
  <c r="H53"/>
  <c r="H59"/>
  <c r="I63"/>
  <c r="I65"/>
  <c r="I77"/>
  <c r="I11"/>
  <c r="H19"/>
  <c r="H20"/>
  <c r="H22"/>
  <c r="I23"/>
  <c r="I55"/>
  <c r="H56"/>
  <c r="I57"/>
  <c r="H58"/>
  <c r="H71"/>
  <c r="D6"/>
  <c r="I19" i="13"/>
  <c r="L13"/>
  <c r="K13"/>
  <c r="M12"/>
  <c r="L11"/>
  <c r="L10"/>
  <c r="K10"/>
  <c r="G83" i="14"/>
  <c r="F81"/>
  <c r="F80"/>
  <c r="G79"/>
  <c r="F79"/>
  <c r="H75"/>
  <c r="G72"/>
  <c r="G71"/>
  <c r="F71"/>
  <c r="G70"/>
  <c r="G68"/>
  <c r="H67"/>
  <c r="F65"/>
  <c r="G64"/>
  <c r="G63"/>
  <c r="F63"/>
  <c r="G62"/>
  <c r="H57"/>
  <c r="G55"/>
  <c r="F55"/>
  <c r="G54"/>
  <c r="H53"/>
  <c r="F53"/>
  <c r="H52"/>
  <c r="G51"/>
  <c r="H50"/>
  <c r="H49"/>
  <c r="F45"/>
  <c r="F44"/>
  <c r="G43"/>
  <c r="H42"/>
  <c r="H41"/>
  <c r="F40"/>
  <c r="G37"/>
  <c r="G35"/>
  <c r="F33"/>
  <c r="H32"/>
  <c r="H31"/>
  <c r="F31"/>
  <c r="H30"/>
  <c r="F29"/>
  <c r="G28"/>
  <c r="G27"/>
  <c r="F24"/>
  <c r="H22"/>
  <c r="H21"/>
  <c r="H19"/>
  <c r="F18"/>
  <c r="H16"/>
  <c r="G15"/>
  <c r="F15"/>
  <c r="F14"/>
  <c r="G12"/>
  <c r="G11"/>
  <c r="G8"/>
  <c r="E86"/>
  <c r="D86"/>
  <c r="H86"/>
  <c r="G7" i="13"/>
  <c r="L7"/>
  <c r="C86" i="14"/>
  <c r="F7" i="13"/>
  <c r="G84" i="14"/>
  <c r="F83"/>
  <c r="G78"/>
  <c r="H76"/>
  <c r="G74"/>
  <c r="H72"/>
  <c r="F68"/>
  <c r="F67"/>
  <c r="H66"/>
  <c r="H64"/>
  <c r="G60"/>
  <c r="H58"/>
  <c r="F57"/>
  <c r="H56"/>
  <c r="F49"/>
  <c r="H48"/>
  <c r="F46"/>
  <c r="F43"/>
  <c r="F38"/>
  <c r="F37"/>
  <c r="G36"/>
  <c r="F34"/>
  <c r="G30"/>
  <c r="F28"/>
  <c r="F26"/>
  <c r="F25"/>
  <c r="H20"/>
  <c r="F19"/>
  <c r="H18"/>
  <c r="F16"/>
  <c r="F13"/>
  <c r="H12"/>
  <c r="G10"/>
  <c r="F9"/>
  <c r="K12" i="13"/>
  <c r="K8"/>
  <c r="F85" i="14"/>
  <c r="H83"/>
  <c r="H82"/>
  <c r="G77"/>
  <c r="F75"/>
  <c r="G73"/>
  <c r="F73"/>
  <c r="G69"/>
  <c r="F69"/>
  <c r="G67"/>
  <c r="G65"/>
  <c r="G59"/>
  <c r="F59"/>
  <c r="G58"/>
  <c r="G57"/>
  <c r="G52"/>
  <c r="F50"/>
  <c r="H47"/>
  <c r="H46"/>
  <c r="G41"/>
  <c r="F41"/>
  <c r="H40"/>
  <c r="F39"/>
  <c r="F35"/>
  <c r="H34"/>
  <c r="G33"/>
  <c r="G31"/>
  <c r="F27"/>
  <c r="H23"/>
  <c r="F23"/>
  <c r="G22"/>
  <c r="H17"/>
  <c r="F17"/>
  <c r="G16"/>
  <c r="H13"/>
  <c r="G85"/>
  <c r="G82"/>
  <c r="G81"/>
  <c r="H77"/>
  <c r="H71"/>
  <c r="H65"/>
  <c r="G61"/>
  <c r="F61"/>
  <c r="H51"/>
  <c r="F51"/>
  <c r="G49"/>
  <c r="G45"/>
  <c r="G40"/>
  <c r="G39"/>
  <c r="H35"/>
  <c r="G34"/>
  <c r="H29"/>
  <c r="G25"/>
  <c r="G24"/>
  <c r="F21"/>
  <c r="G13"/>
  <c r="F11"/>
  <c r="H10"/>
  <c r="G9"/>
  <c r="I7" i="18"/>
  <c r="I13"/>
  <c r="I17"/>
  <c r="H31"/>
  <c r="I50"/>
  <c r="H62"/>
  <c r="H63"/>
  <c r="I25"/>
  <c r="H32"/>
  <c r="H12"/>
  <c r="H18"/>
  <c r="H42"/>
  <c r="H48"/>
  <c r="I42"/>
  <c r="I61"/>
  <c r="I66"/>
  <c r="I30"/>
  <c r="I35"/>
  <c r="J80"/>
  <c r="F80"/>
  <c r="I80"/>
  <c r="C80"/>
  <c r="G77"/>
  <c r="S76"/>
  <c r="S77"/>
  <c r="R76"/>
  <c r="R77"/>
  <c r="G76"/>
  <c r="G75"/>
  <c r="G74"/>
  <c r="G73"/>
  <c r="G71"/>
  <c r="G69"/>
  <c r="G68"/>
  <c r="G66"/>
  <c r="G65"/>
  <c r="G63"/>
  <c r="G62"/>
  <c r="G61"/>
  <c r="G59"/>
  <c r="G58"/>
  <c r="G57"/>
  <c r="G56"/>
  <c r="G55"/>
  <c r="G53"/>
  <c r="G52"/>
  <c r="G51"/>
  <c r="G50"/>
  <c r="G48"/>
  <c r="G47"/>
  <c r="G46"/>
  <c r="G45"/>
  <c r="G44"/>
  <c r="G42"/>
  <c r="G41"/>
  <c r="G40"/>
  <c r="G38"/>
  <c r="G37"/>
  <c r="G35"/>
  <c r="G34"/>
  <c r="G33"/>
  <c r="G32"/>
  <c r="G31"/>
  <c r="G30"/>
  <c r="G29"/>
  <c r="G28"/>
  <c r="G27"/>
  <c r="G25"/>
  <c r="G23"/>
  <c r="G22"/>
  <c r="G20"/>
  <c r="G19"/>
  <c r="G18"/>
  <c r="G17"/>
  <c r="G15"/>
  <c r="G14"/>
  <c r="G13"/>
  <c r="G12"/>
  <c r="G11"/>
  <c r="G10"/>
  <c r="G9"/>
  <c r="G8"/>
  <c r="G7"/>
  <c r="G6"/>
  <c r="L12" i="13"/>
  <c r="E29"/>
  <c r="F12" i="14"/>
  <c r="E32" i="13"/>
  <c r="I10"/>
  <c r="E25"/>
  <c r="E20"/>
  <c r="E16"/>
  <c r="E17"/>
  <c r="E18"/>
  <c r="H7" i="14"/>
  <c r="G17"/>
  <c r="G23"/>
  <c r="H25"/>
  <c r="G29"/>
  <c r="H37"/>
  <c r="H43"/>
  <c r="G44"/>
  <c r="H44"/>
  <c r="H55"/>
  <c r="G56"/>
  <c r="H61"/>
  <c r="H62"/>
  <c r="H73"/>
  <c r="H74"/>
  <c r="H79"/>
  <c r="G80"/>
  <c r="H85"/>
  <c r="C6" i="13"/>
  <c r="C5"/>
  <c r="F77" i="14"/>
  <c r="F7"/>
  <c r="F8"/>
  <c r="F30"/>
  <c r="F36"/>
  <c r="F47"/>
  <c r="F48"/>
  <c r="F66"/>
  <c r="F72"/>
  <c r="F5"/>
  <c r="E28" i="13"/>
  <c r="E27"/>
  <c r="E26"/>
  <c r="E24"/>
  <c r="E23"/>
  <c r="E22"/>
  <c r="E19"/>
  <c r="E31"/>
  <c r="K21"/>
  <c r="M21"/>
  <c r="K16"/>
  <c r="J16"/>
  <c r="I16"/>
  <c r="L21"/>
  <c r="J21"/>
  <c r="J19"/>
  <c r="I21"/>
  <c r="E21"/>
  <c r="M20"/>
  <c r="J20"/>
  <c r="I20"/>
  <c r="K20"/>
  <c r="L20"/>
  <c r="M17"/>
  <c r="K17"/>
  <c r="I17"/>
  <c r="L17"/>
  <c r="J17"/>
  <c r="M18"/>
  <c r="J18"/>
  <c r="L18"/>
  <c r="K18"/>
  <c r="I18"/>
  <c r="I22"/>
  <c r="J22"/>
  <c r="I29"/>
  <c r="J29"/>
  <c r="J27"/>
  <c r="I27"/>
  <c r="I23"/>
  <c r="J23"/>
  <c r="I24"/>
  <c r="J24"/>
  <c r="I25"/>
  <c r="J25"/>
  <c r="I28"/>
  <c r="J28"/>
  <c r="J26"/>
  <c r="I26"/>
  <c r="K14"/>
  <c r="M14"/>
  <c r="L14"/>
  <c r="K11"/>
  <c r="M8"/>
  <c r="L8"/>
  <c r="K9"/>
  <c r="L9"/>
  <c r="M9"/>
  <c r="K15"/>
  <c r="L15"/>
  <c r="M15"/>
  <c r="D6"/>
  <c r="E7"/>
  <c r="E10"/>
  <c r="J10"/>
  <c r="J8"/>
  <c r="I8"/>
  <c r="E8"/>
  <c r="I15"/>
  <c r="E15"/>
  <c r="J15"/>
  <c r="J13"/>
  <c r="E13"/>
  <c r="I13"/>
  <c r="J12"/>
  <c r="I12"/>
  <c r="E12"/>
  <c r="J14"/>
  <c r="E14"/>
  <c r="I14"/>
  <c r="E9"/>
  <c r="I9"/>
  <c r="J9"/>
  <c r="E11"/>
  <c r="I11"/>
  <c r="J11"/>
  <c r="I37" i="18"/>
  <c r="H6"/>
  <c r="H7"/>
  <c r="H73"/>
  <c r="I20"/>
  <c r="H25"/>
  <c r="I44"/>
  <c r="I48"/>
  <c r="I12"/>
  <c r="I6"/>
  <c r="M11" i="13"/>
  <c r="F82" i="14"/>
  <c r="H70"/>
  <c r="H59"/>
  <c r="F60"/>
  <c r="G53"/>
  <c r="G47"/>
  <c r="G48"/>
  <c r="F84"/>
  <c r="F76"/>
  <c r="G14"/>
  <c r="F32"/>
  <c r="H81"/>
  <c r="H69"/>
  <c r="H63"/>
  <c r="H45"/>
  <c r="H39"/>
  <c r="H33"/>
  <c r="H27"/>
  <c r="H15"/>
  <c r="H9"/>
  <c r="F6"/>
  <c r="G7"/>
  <c r="G75"/>
  <c r="G6"/>
  <c r="H5"/>
  <c r="K19" i="13"/>
  <c r="M13"/>
  <c r="M10"/>
  <c r="H24" i="14"/>
  <c r="F52"/>
  <c r="F54"/>
  <c r="H14"/>
  <c r="G19"/>
  <c r="G21"/>
  <c r="H28"/>
  <c r="G32"/>
  <c r="H11"/>
  <c r="F70"/>
  <c r="G5"/>
  <c r="F42"/>
  <c r="H80"/>
  <c r="H36"/>
  <c r="H78"/>
  <c r="G20"/>
  <c r="G26"/>
  <c r="F58"/>
  <c r="F22"/>
  <c r="G50"/>
  <c r="G38"/>
  <c r="H6"/>
  <c r="G46"/>
  <c r="H8"/>
  <c r="G42"/>
  <c r="H54"/>
  <c r="F62"/>
  <c r="F10"/>
  <c r="H84"/>
  <c r="F78"/>
  <c r="G18"/>
  <c r="F64"/>
  <c r="F74"/>
  <c r="H38"/>
  <c r="G66"/>
  <c r="G76"/>
  <c r="H60"/>
  <c r="H26"/>
  <c r="F56"/>
  <c r="F20"/>
  <c r="H68"/>
  <c r="P60" i="18"/>
  <c r="K80"/>
  <c r="G32" i="13"/>
  <c r="M32" s="1"/>
  <c r="H68" i="18"/>
  <c r="I74"/>
  <c r="I38"/>
  <c r="H52"/>
  <c r="I14"/>
  <c r="I10"/>
  <c r="I27"/>
  <c r="H75"/>
  <c r="H34"/>
  <c r="H8"/>
  <c r="H15"/>
  <c r="I51"/>
  <c r="H29"/>
  <c r="H47"/>
  <c r="I58"/>
  <c r="H28"/>
  <c r="H23"/>
  <c r="I56"/>
  <c r="I45"/>
  <c r="H77"/>
  <c r="H11"/>
  <c r="I59"/>
  <c r="H46"/>
  <c r="I76"/>
  <c r="H65"/>
  <c r="H55"/>
  <c r="I40"/>
  <c r="O64"/>
  <c r="P72"/>
  <c r="O72"/>
  <c r="P70"/>
  <c r="H6" i="13"/>
  <c r="I6"/>
  <c r="J7"/>
  <c r="I7"/>
  <c r="H69" i="18"/>
  <c r="H33"/>
  <c r="H9"/>
  <c r="I41"/>
  <c r="I62"/>
  <c r="I19"/>
  <c r="I71"/>
  <c r="H50"/>
  <c r="H13"/>
  <c r="I31"/>
  <c r="I53"/>
  <c r="N70"/>
  <c r="J6" i="13"/>
  <c r="P64" i="18"/>
  <c r="H31" i="13"/>
  <c r="J31"/>
  <c r="N72" i="18"/>
  <c r="O70"/>
  <c r="O24"/>
  <c r="P36"/>
  <c r="O79"/>
  <c r="H80"/>
  <c r="G80"/>
  <c r="O54"/>
  <c r="P26"/>
  <c r="E6" i="13"/>
  <c r="D5"/>
  <c r="N79" i="18"/>
  <c r="P79"/>
  <c r="N24"/>
  <c r="M31" i="13"/>
  <c r="K31"/>
  <c r="I31"/>
  <c r="N26" i="18"/>
  <c r="N36"/>
  <c r="E5" i="13"/>
  <c r="H5"/>
  <c r="I5"/>
  <c r="O36" i="18"/>
  <c r="P54"/>
  <c r="N54"/>
  <c r="L31" i="13"/>
  <c r="P24" i="18"/>
  <c r="O60"/>
  <c r="N60"/>
  <c r="O26"/>
  <c r="N64"/>
  <c r="O21"/>
  <c r="P21"/>
  <c r="N21"/>
  <c r="M80"/>
  <c r="P80"/>
  <c r="N43"/>
  <c r="P43"/>
  <c r="O43"/>
  <c r="O49"/>
  <c r="P49"/>
  <c r="N49"/>
  <c r="H32" i="13"/>
  <c r="O80" i="18"/>
  <c r="N80"/>
  <c r="J32" i="13"/>
  <c r="K32"/>
  <c r="I32"/>
  <c r="J5"/>
  <c r="F6"/>
  <c r="K6" s="1"/>
  <c r="K7"/>
  <c r="M7"/>
  <c r="G86" i="14"/>
  <c r="F86"/>
  <c r="L6" i="13"/>
  <c r="L32" l="1"/>
</calcChain>
</file>

<file path=xl/sharedStrings.xml><?xml version="1.0" encoding="utf-8"?>
<sst xmlns="http://schemas.openxmlformats.org/spreadsheetml/2006/main" count="237" uniqueCount="141">
  <si>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</si>
  <si>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</si>
  <si>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</si>
  <si>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</si>
  <si>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</si>
  <si>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</si>
  <si>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</si>
  <si>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</si>
  <si>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</si>
  <si>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</si>
  <si>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</si>
  <si>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</si>
  <si>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</si>
  <si>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</si>
  <si>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</si>
  <si>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</si>
  <si>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</si>
  <si>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</si>
  <si>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</si>
  <si>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</si>
  <si>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</si>
  <si>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</si>
  <si>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</si>
  <si>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</si>
  <si>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Реверсна дотація</t>
  </si>
  <si>
    <t>Базова дотація</t>
  </si>
  <si>
    <t>до спеціального фонду</t>
  </si>
  <si>
    <t>у %</t>
  </si>
  <si>
    <t>екологічний податок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</si>
  <si>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</si>
  <si>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</si>
  <si>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</si>
  <si>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</si>
  <si>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</si>
  <si>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</si>
  <si>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</si>
  <si>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власні надходження бюджетних установ</t>
  </si>
  <si>
    <t>акцизний податок</t>
  </si>
  <si>
    <t>кошти від відчуження майна</t>
  </si>
  <si>
    <t>в абс. сумі</t>
  </si>
  <si>
    <t>Факт на звітну дату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</si>
  <si>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2020 рік</t>
    </r>
  </si>
  <si>
    <t xml:space="preserve">План на 2021 рік </t>
  </si>
  <si>
    <t>Факт на звітну дату 2021 року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</si>
  <si>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</si>
  <si>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</si>
  <si>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</si>
  <si>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</si>
  <si>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</si>
  <si>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</si>
  <si>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</si>
  <si>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</si>
  <si>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</si>
  <si>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</si>
  <si>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</si>
  <si>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</si>
  <si>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</si>
  <si>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</si>
  <si>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</si>
  <si>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</si>
  <si>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</si>
  <si>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</si>
  <si>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</si>
  <si>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</si>
  <si>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</si>
  <si>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</si>
  <si>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</si>
  <si>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</si>
  <si>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</si>
  <si>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</si>
  <si>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</si>
  <si>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</si>
  <si>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</si>
  <si>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</si>
  <si>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</si>
  <si>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</si>
  <si>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</si>
  <si>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</si>
  <si>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</si>
  <si>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</si>
  <si>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</si>
  <si>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</si>
  <si>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</si>
  <si>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</si>
  <si>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</si>
  <si>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</si>
  <si>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</si>
  <si>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</si>
  <si>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</si>
  <si>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</si>
  <si>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</si>
  <si>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</si>
  <si>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</si>
  <si>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</si>
  <si>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</si>
  <si>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</si>
  <si>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</si>
  <si>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</si>
  <si>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</si>
  <si>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</si>
  <si>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</si>
  <si>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</si>
  <si>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</si>
  <si>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</si>
  <si>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</si>
  <si>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</si>
  <si>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</si>
  <si>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</si>
  <si>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</si>
  <si>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</si>
  <si>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</si>
  <si>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</si>
  <si>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</si>
  <si>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</si>
  <si>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</si>
  <si>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</si>
  <si>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</si>
  <si>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</si>
  <si>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</si>
  <si>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</si>
  <si>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r>
      <t xml:space="preserve">План на </t>
    </r>
    <r>
      <rPr>
        <b/>
        <sz val="12"/>
        <rFont val="Verdana"/>
        <family val="2"/>
        <charset val="204"/>
      </rPr>
      <t xml:space="preserve">2021 рік 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</si>
  <si>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2021р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2020р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</si>
  <si>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2021 рік</t>
    </r>
    <r>
      <rPr>
        <sz val="11"/>
        <rFont val="Verdana"/>
        <family val="2"/>
        <charset val="204"/>
      </rPr>
      <t>, %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</si>
  <si>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2020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</si>
  <si>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2020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2020 році</t>
    </r>
  </si>
  <si>
    <t>Виконання плану на 2021 рік, %</t>
  </si>
  <si>
    <t>Вико-нання плану на рік, %</t>
  </si>
  <si>
    <t>План на 2021 рік</t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</si>
  <si>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2021 року</t>
    </r>
  </si>
  <si>
    <t xml:space="preserve">Найменування адміністративно-територіальних одиниць </t>
  </si>
  <si>
    <t>базова дотація</t>
  </si>
  <si>
    <t>реверс</t>
  </si>
  <si>
    <r>
      <t xml:space="preserve">План на </t>
    </r>
    <r>
      <rPr>
        <b/>
        <sz val="12"/>
        <rFont val="Verdana"/>
        <family val="2"/>
        <charset val="204"/>
      </rPr>
      <t>січень-листопада 2021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</si>
  <si>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січень-листопада 2021 року</t>
    </r>
    <r>
      <rPr>
        <sz val="11"/>
        <rFont val="Verdana"/>
        <family val="2"/>
        <charset val="204"/>
      </rPr>
      <t>, %</t>
    </r>
  </si>
  <si>
    <t xml:space="preserve">План на січень-листопада 2021 рік </t>
  </si>
  <si>
    <t>Виконання плану на січень-листопада 2021 року</t>
  </si>
  <si>
    <t>План на січень-листопада 2021 року</t>
  </si>
  <si>
    <t xml:space="preserve">                                                                                                </t>
  </si>
  <si>
    <t>Виконання місцевих бюджетів Львівської області за дотаціями станом на 1 грудня 2021 року</t>
  </si>
  <si>
    <t xml:space="preserve">Аналіз мобілізації доходів до зведеного бюджету по Львівській області станом на 1 грудня 2021 року </t>
  </si>
  <si>
    <t xml:space="preserve">Виконання місцевих бюджетів Львівської області за доходами загального фонду станом на 1 грудня 2021 року </t>
  </si>
</sst>
</file>

<file path=xl/styles.xml><?xml version="1.0" encoding="utf-8"?>
<styleSheet xmlns="http://schemas.openxmlformats.org/spreadsheetml/2006/main">
  <numFmts count="15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9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8"/>
      <name val="Times New Roman Cyr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2"/>
      <color indexed="12"/>
      <name val="Verdana"/>
      <family val="2"/>
      <charset val="204"/>
    </font>
    <font>
      <b/>
      <sz val="11.5"/>
      <color indexed="9"/>
      <name val="Verdana"/>
      <family val="2"/>
      <charset val="204"/>
    </font>
    <font>
      <b/>
      <sz val="12"/>
      <color indexed="9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b/>
      <sz val="11.5"/>
      <color indexed="8"/>
      <name val="Verdana"/>
      <family val="2"/>
      <charset val="204"/>
    </font>
    <font>
      <sz val="14"/>
      <name val="Times New Roman Cyr"/>
      <family val="1"/>
      <charset val="204"/>
    </font>
    <font>
      <sz val="14"/>
      <color indexed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67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2" borderId="0" applyNumberFormat="0" applyBorder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0" fillId="28" borderId="0" applyNumberFormat="0" applyBorder="0" applyAlignment="0" applyProtection="0"/>
    <xf numFmtId="0" fontId="23" fillId="4" borderId="0" applyNumberFormat="0" applyBorder="0" applyAlignment="0" applyProtection="0"/>
    <xf numFmtId="0" fontId="80" fillId="5" borderId="0" applyNumberFormat="0" applyBorder="0" applyAlignment="0" applyProtection="0"/>
    <xf numFmtId="0" fontId="80" fillId="5" borderId="0" applyNumberFormat="0" applyBorder="0" applyAlignment="0" applyProtection="0"/>
    <xf numFmtId="0" fontId="80" fillId="29" borderId="0" applyNumberFormat="0" applyBorder="0" applyAlignment="0" applyProtection="0"/>
    <xf numFmtId="0" fontId="23" fillId="4" borderId="0" applyNumberFormat="0" applyBorder="0" applyAlignment="0" applyProtection="0"/>
    <xf numFmtId="0" fontId="80" fillId="6" borderId="0" applyNumberFormat="0" applyBorder="0" applyAlignment="0" applyProtection="0"/>
    <xf numFmtId="0" fontId="80" fillId="6" borderId="0" applyNumberFormat="0" applyBorder="0" applyAlignment="0" applyProtection="0"/>
    <xf numFmtId="0" fontId="80" fillId="30" borderId="0" applyNumberFormat="0" applyBorder="0" applyAlignment="0" applyProtection="0"/>
    <xf numFmtId="0" fontId="23" fillId="2" borderId="0" applyNumberFormat="0" applyBorder="0" applyAlignment="0" applyProtection="0"/>
    <xf numFmtId="0" fontId="80" fillId="7" borderId="0" applyNumberFormat="0" applyBorder="0" applyAlignment="0" applyProtection="0"/>
    <xf numFmtId="0" fontId="80" fillId="7" borderId="0" applyNumberFormat="0" applyBorder="0" applyAlignment="0" applyProtection="0"/>
    <xf numFmtId="0" fontId="80" fillId="31" borderId="0" applyNumberFormat="0" applyBorder="0" applyAlignment="0" applyProtection="0"/>
    <xf numFmtId="0" fontId="23" fillId="8" borderId="0" applyNumberFormat="0" applyBorder="0" applyAlignment="0" applyProtection="0"/>
    <xf numFmtId="0" fontId="80" fillId="32" borderId="0" applyNumberFormat="0" applyBorder="0" applyAlignment="0" applyProtection="0"/>
    <xf numFmtId="0" fontId="23" fillId="9" borderId="0" applyNumberFormat="0" applyBorder="0" applyAlignment="0" applyProtection="0"/>
    <xf numFmtId="0" fontId="80" fillId="33" borderId="0" applyNumberFormat="0" applyBorder="0" applyAlignment="0" applyProtection="0"/>
    <xf numFmtId="0" fontId="23" fillId="2" borderId="0" applyNumberFormat="0" applyBorder="0" applyAlignment="0" applyProtection="0"/>
    <xf numFmtId="0" fontId="80" fillId="3" borderId="0" applyNumberFormat="0" applyBorder="0" applyAlignment="0" applyProtection="0"/>
    <xf numFmtId="0" fontId="23" fillId="8" borderId="0" applyNumberFormat="0" applyBorder="0" applyAlignment="0" applyProtection="0"/>
    <xf numFmtId="0" fontId="23" fillId="4" borderId="0" applyNumberFormat="0" applyBorder="0" applyAlignment="0" applyProtection="0"/>
    <xf numFmtId="0" fontId="80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80" fillId="6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80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80" fillId="32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80" fillId="33" borderId="0" applyNumberFormat="0" applyBorder="0" applyAlignment="0" applyProtection="0"/>
    <xf numFmtId="0" fontId="23" fillId="6" borderId="0" applyNumberFormat="0" applyBorder="0" applyAlignment="0" applyProtection="0"/>
    <xf numFmtId="0" fontId="23" fillId="11" borderId="0" applyNumberFormat="0" applyBorder="0" applyAlignment="0" applyProtection="0"/>
    <xf numFmtId="0" fontId="80" fillId="34" borderId="0" applyNumberFormat="0" applyBorder="0" applyAlignment="0" applyProtection="0"/>
    <xf numFmtId="0" fontId="23" fillId="4" borderId="0" applyNumberFormat="0" applyBorder="0" applyAlignment="0" applyProtection="0"/>
    <xf numFmtId="0" fontId="80" fillId="35" borderId="0" applyNumberFormat="0" applyBorder="0" applyAlignment="0" applyProtection="0"/>
    <xf numFmtId="0" fontId="23" fillId="4" borderId="0" applyNumberFormat="0" applyBorder="0" applyAlignment="0" applyProtection="0"/>
    <xf numFmtId="0" fontId="80" fillId="13" borderId="0" applyNumberFormat="0" applyBorder="0" applyAlignment="0" applyProtection="0"/>
    <xf numFmtId="0" fontId="80" fillId="13" borderId="0" applyNumberFormat="0" applyBorder="0" applyAlignment="0" applyProtection="0"/>
    <xf numFmtId="0" fontId="80" fillId="36" borderId="0" applyNumberFormat="0" applyBorder="0" applyAlignment="0" applyProtection="0"/>
    <xf numFmtId="0" fontId="23" fillId="11" borderId="0" applyNumberFormat="0" applyBorder="0" applyAlignment="0" applyProtection="0"/>
    <xf numFmtId="0" fontId="80" fillId="37" borderId="0" applyNumberFormat="0" applyBorder="0" applyAlignment="0" applyProtection="0"/>
    <xf numFmtId="0" fontId="23" fillId="12" borderId="0" applyNumberFormat="0" applyBorder="0" applyAlignment="0" applyProtection="0"/>
    <xf numFmtId="0" fontId="80" fillId="38" borderId="0" applyNumberFormat="0" applyBorder="0" applyAlignment="0" applyProtection="0"/>
    <xf numFmtId="0" fontId="23" fillId="9" borderId="0" applyNumberFormat="0" applyBorder="0" applyAlignment="0" applyProtection="0"/>
    <xf numFmtId="0" fontId="80" fillId="39" borderId="0" applyNumberFormat="0" applyBorder="0" applyAlignment="0" applyProtection="0"/>
    <xf numFmtId="0" fontId="23" fillId="11" borderId="0" applyNumberFormat="0" applyBorder="0" applyAlignment="0" applyProtection="0"/>
    <xf numFmtId="0" fontId="80" fillId="34" borderId="0" applyNumberFormat="0" applyBorder="0" applyAlignment="0" applyProtection="0"/>
    <xf numFmtId="0" fontId="23" fillId="12" borderId="0" applyNumberFormat="0" applyBorder="0" applyAlignment="0" applyProtection="0"/>
    <xf numFmtId="0" fontId="23" fillId="4" borderId="0" applyNumberFormat="0" applyBorder="0" applyAlignment="0" applyProtection="0"/>
    <xf numFmtId="0" fontId="80" fillId="3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80" fillId="13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80" fillId="37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80" fillId="38" borderId="0" applyNumberFormat="0" applyBorder="0" applyAlignment="0" applyProtection="0"/>
    <xf numFmtId="0" fontId="23" fillId="9" borderId="0" applyNumberFormat="0" applyBorder="0" applyAlignment="0" applyProtection="0"/>
    <xf numFmtId="0" fontId="80" fillId="39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81" fillId="40" borderId="0" applyNumberFormat="0" applyBorder="0" applyAlignment="0" applyProtection="0"/>
    <xf numFmtId="0" fontId="24" fillId="4" borderId="0" applyNumberFormat="0" applyBorder="0" applyAlignment="0" applyProtection="0"/>
    <xf numFmtId="0" fontId="81" fillId="41" borderId="0" applyNumberFormat="0" applyBorder="0" applyAlignment="0" applyProtection="0"/>
    <xf numFmtId="0" fontId="24" fillId="4" borderId="0" applyNumberFormat="0" applyBorder="0" applyAlignment="0" applyProtection="0"/>
    <xf numFmtId="0" fontId="81" fillId="13" borderId="0" applyNumberFormat="0" applyBorder="0" applyAlignment="0" applyProtection="0"/>
    <xf numFmtId="0" fontId="81" fillId="13" borderId="0" applyNumberFormat="0" applyBorder="0" applyAlignment="0" applyProtection="0"/>
    <xf numFmtId="0" fontId="81" fillId="42" borderId="0" applyNumberFormat="0" applyBorder="0" applyAlignment="0" applyProtection="0"/>
    <xf numFmtId="0" fontId="24" fillId="11" borderId="0" applyNumberFormat="0" applyBorder="0" applyAlignment="0" applyProtection="0"/>
    <xf numFmtId="0" fontId="81" fillId="17" borderId="0" applyNumberFormat="0" applyBorder="0" applyAlignment="0" applyProtection="0"/>
    <xf numFmtId="0" fontId="81" fillId="17" borderId="0" applyNumberFormat="0" applyBorder="0" applyAlignment="0" applyProtection="0"/>
    <xf numFmtId="0" fontId="81" fillId="43" borderId="0" applyNumberFormat="0" applyBorder="0" applyAlignment="0" applyProtection="0"/>
    <xf numFmtId="0" fontId="24" fillId="16" borderId="0" applyNumberFormat="0" applyBorder="0" applyAlignment="0" applyProtection="0"/>
    <xf numFmtId="0" fontId="81" fillId="44" borderId="0" applyNumberFormat="0" applyBorder="0" applyAlignment="0" applyProtection="0"/>
    <xf numFmtId="0" fontId="24" fillId="9" borderId="0" applyNumberFormat="0" applyBorder="0" applyAlignment="0" applyProtection="0"/>
    <xf numFmtId="0" fontId="81" fillId="18" borderId="0" applyNumberFormat="0" applyBorder="0" applyAlignment="0" applyProtection="0"/>
    <xf numFmtId="0" fontId="81" fillId="18" borderId="0" applyNumberFormat="0" applyBorder="0" applyAlignment="0" applyProtection="0"/>
    <xf numFmtId="0" fontId="81" fillId="45" borderId="0" applyNumberFormat="0" applyBorder="0" applyAlignment="0" applyProtection="0"/>
    <xf numFmtId="0" fontId="24" fillId="16" borderId="0" applyNumberFormat="0" applyBorder="0" applyAlignment="0" applyProtection="0"/>
    <xf numFmtId="0" fontId="81" fillId="40" borderId="0" applyNumberFormat="0" applyBorder="0" applyAlignment="0" applyProtection="0"/>
    <xf numFmtId="0" fontId="24" fillId="12" borderId="0" applyNumberFormat="0" applyBorder="0" applyAlignment="0" applyProtection="0"/>
    <xf numFmtId="0" fontId="24" fillId="4" borderId="0" applyNumberFormat="0" applyBorder="0" applyAlignment="0" applyProtection="0"/>
    <xf numFmtId="0" fontId="81" fillId="41" borderId="0" applyNumberFormat="0" applyBorder="0" applyAlignment="0" applyProtection="0"/>
    <xf numFmtId="0" fontId="24" fillId="9" borderId="0" applyNumberFormat="0" applyBorder="0" applyAlignment="0" applyProtection="0"/>
    <xf numFmtId="0" fontId="24" fillId="4" borderId="0" applyNumberFormat="0" applyBorder="0" applyAlignment="0" applyProtection="0"/>
    <xf numFmtId="0" fontId="81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81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81" fillId="44" borderId="0" applyNumberFormat="0" applyBorder="0" applyAlignment="0" applyProtection="0"/>
    <xf numFmtId="0" fontId="24" fillId="9" borderId="0" applyNumberFormat="0" applyBorder="0" applyAlignment="0" applyProtection="0"/>
    <xf numFmtId="0" fontId="81" fillId="18" borderId="0" applyNumberFormat="0" applyBorder="0" applyAlignment="0" applyProtection="0"/>
    <xf numFmtId="0" fontId="24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22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4" fillId="16" borderId="0" applyNumberFormat="0" applyBorder="0" applyAlignment="0" applyProtection="0"/>
    <xf numFmtId="0" fontId="81" fillId="46" borderId="0" applyNumberFormat="0" applyBorder="0" applyAlignment="0" applyProtection="0"/>
    <xf numFmtId="0" fontId="24" fillId="22" borderId="0" applyNumberFormat="0" applyBorder="0" applyAlignment="0" applyProtection="0"/>
    <xf numFmtId="0" fontId="81" fillId="47" borderId="0" applyNumberFormat="0" applyBorder="0" applyAlignment="0" applyProtection="0"/>
    <xf numFmtId="0" fontId="24" fillId="22" borderId="0" applyNumberFormat="0" applyBorder="0" applyAlignment="0" applyProtection="0"/>
    <xf numFmtId="0" fontId="81" fillId="48" borderId="0" applyNumberFormat="0" applyBorder="0" applyAlignment="0" applyProtection="0"/>
    <xf numFmtId="0" fontId="24" fillId="23" borderId="0" applyNumberFormat="0" applyBorder="0" applyAlignment="0" applyProtection="0"/>
    <xf numFmtId="0" fontId="81" fillId="49" borderId="0" applyNumberFormat="0" applyBorder="0" applyAlignment="0" applyProtection="0"/>
    <xf numFmtId="0" fontId="24" fillId="16" borderId="0" applyNumberFormat="0" applyBorder="0" applyAlignment="0" applyProtection="0"/>
    <xf numFmtId="0" fontId="81" fillId="50" borderId="0" applyNumberFormat="0" applyBorder="0" applyAlignment="0" applyProtection="0"/>
    <xf numFmtId="0" fontId="24" fillId="24" borderId="0" applyNumberFormat="0" applyBorder="0" applyAlignment="0" applyProtection="0"/>
    <xf numFmtId="0" fontId="81" fillId="51" borderId="0" applyNumberFormat="0" applyBorder="0" applyAlignment="0" applyProtection="0"/>
    <xf numFmtId="0" fontId="24" fillId="16" borderId="0" applyNumberFormat="0" applyBorder="0" applyAlignment="0" applyProtection="0"/>
    <xf numFmtId="0" fontId="81" fillId="46" borderId="0" applyNumberFormat="0" applyBorder="0" applyAlignment="0" applyProtection="0"/>
    <xf numFmtId="0" fontId="24" fillId="22" borderId="0" applyNumberFormat="0" applyBorder="0" applyAlignment="0" applyProtection="0"/>
    <xf numFmtId="0" fontId="81" fillId="47" borderId="0" applyNumberFormat="0" applyBorder="0" applyAlignment="0" applyProtection="0"/>
    <xf numFmtId="0" fontId="24" fillId="24" borderId="0" applyNumberFormat="0" applyBorder="0" applyAlignment="0" applyProtection="0"/>
    <xf numFmtId="0" fontId="24" fillId="22" borderId="0" applyNumberFormat="0" applyBorder="0" applyAlignment="0" applyProtection="0"/>
    <xf numFmtId="0" fontId="81" fillId="48" borderId="0" applyNumberFormat="0" applyBorder="0" applyAlignment="0" applyProtection="0"/>
    <xf numFmtId="0" fontId="24" fillId="25" borderId="0" applyNumberFormat="0" applyBorder="0" applyAlignment="0" applyProtection="0"/>
    <xf numFmtId="0" fontId="24" fillId="23" borderId="0" applyNumberFormat="0" applyBorder="0" applyAlignment="0" applyProtection="0"/>
    <xf numFmtId="0" fontId="81" fillId="49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81" fillId="50" borderId="0" applyNumberFormat="0" applyBorder="0" applyAlignment="0" applyProtection="0"/>
    <xf numFmtId="0" fontId="24" fillId="4" borderId="0" applyNumberFormat="0" applyBorder="0" applyAlignment="0" applyProtection="0"/>
    <xf numFmtId="0" fontId="24" fillId="24" borderId="0" applyNumberFormat="0" applyBorder="0" applyAlignment="0" applyProtection="0"/>
    <xf numFmtId="0" fontId="81" fillId="51" borderId="0" applyNumberFormat="0" applyBorder="0" applyAlignment="0" applyProtection="0"/>
    <xf numFmtId="0" fontId="24" fillId="19" borderId="0" applyNumberFormat="0" applyBorder="0" applyAlignment="0" applyProtection="0"/>
    <xf numFmtId="0" fontId="82" fillId="52" borderId="43" applyNumberFormat="0" applyAlignment="0" applyProtection="0"/>
    <xf numFmtId="0" fontId="57" fillId="9" borderId="2" applyNumberFormat="0" applyAlignment="0" applyProtection="0"/>
    <xf numFmtId="0" fontId="82" fillId="52" borderId="43" applyNumberFormat="0" applyAlignment="0" applyProtection="0"/>
    <xf numFmtId="0" fontId="26" fillId="2" borderId="3" applyNumberFormat="0" applyAlignment="0" applyProtection="0"/>
    <xf numFmtId="0" fontId="83" fillId="53" borderId="44" applyNumberFormat="0" applyAlignment="0" applyProtection="0"/>
    <xf numFmtId="0" fontId="27" fillId="2" borderId="2" applyNumberFormat="0" applyAlignment="0" applyProtection="0"/>
    <xf numFmtId="0" fontId="84" fillId="53" borderId="43" applyNumberFormat="0" applyAlignment="0" applyProtection="0"/>
    <xf numFmtId="0" fontId="28" fillId="6" borderId="0" applyNumberFormat="0" applyBorder="0" applyAlignment="0" applyProtection="0"/>
    <xf numFmtId="0" fontId="85" fillId="54" borderId="0" applyNumberFormat="0" applyBorder="0" applyAlignment="0" applyProtection="0"/>
    <xf numFmtId="0" fontId="29" fillId="0" borderId="5" applyNumberFormat="0" applyFill="0" applyAlignment="0" applyProtection="0"/>
    <xf numFmtId="0" fontId="86" fillId="0" borderId="45" applyNumberFormat="0" applyFill="0" applyAlignment="0" applyProtection="0"/>
    <xf numFmtId="0" fontId="60" fillId="0" borderId="5" applyNumberFormat="0" applyFill="0" applyAlignment="0" applyProtection="0"/>
    <xf numFmtId="0" fontId="30" fillId="0" borderId="6" applyNumberFormat="0" applyFill="0" applyAlignment="0" applyProtection="0"/>
    <xf numFmtId="0" fontId="87" fillId="0" borderId="46" applyNumberFormat="0" applyFill="0" applyAlignment="0" applyProtection="0"/>
    <xf numFmtId="0" fontId="61" fillId="0" borderId="7" applyNumberFormat="0" applyFill="0" applyAlignment="0" applyProtection="0"/>
    <xf numFmtId="0" fontId="31" fillId="0" borderId="8" applyNumberFormat="0" applyFill="0" applyAlignment="0" applyProtection="0"/>
    <xf numFmtId="0" fontId="88" fillId="0" borderId="47" applyNumberFormat="0" applyFill="0" applyAlignment="0" applyProtection="0"/>
    <xf numFmtId="0" fontId="6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80" fillId="0" borderId="0"/>
    <xf numFmtId="0" fontId="32" fillId="0" borderId="0"/>
    <xf numFmtId="0" fontId="16" fillId="0" borderId="0"/>
    <xf numFmtId="0" fontId="22" fillId="0" borderId="0"/>
    <xf numFmtId="0" fontId="32" fillId="0" borderId="0"/>
    <xf numFmtId="0" fontId="23" fillId="0" borderId="0"/>
    <xf numFmtId="0" fontId="22" fillId="0" borderId="0"/>
    <xf numFmtId="0" fontId="32" fillId="0" borderId="0"/>
    <xf numFmtId="0" fontId="22" fillId="0" borderId="0"/>
    <xf numFmtId="0" fontId="80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89" fillId="0" borderId="48" applyNumberFormat="0" applyFill="0" applyAlignment="0" applyProtection="0"/>
    <xf numFmtId="0" fontId="26" fillId="0" borderId="10" applyNumberFormat="0" applyFill="0" applyAlignment="0" applyProtection="0"/>
    <xf numFmtId="0" fontId="90" fillId="0" borderId="49" applyNumberFormat="0" applyFill="0" applyAlignment="0" applyProtection="0"/>
    <xf numFmtId="0" fontId="91" fillId="55" borderId="50" applyNumberFormat="0" applyAlignment="0" applyProtection="0"/>
    <xf numFmtId="0" fontId="33" fillId="25" borderId="11" applyNumberFormat="0" applyAlignment="0" applyProtection="0"/>
    <xf numFmtId="0" fontId="91" fillId="55" borderId="50" applyNumberFormat="0" applyAlignment="0" applyProtection="0"/>
    <xf numFmtId="0" fontId="9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93" fillId="56" borderId="0" applyNumberFormat="0" applyBorder="0" applyAlignment="0" applyProtection="0"/>
    <xf numFmtId="0" fontId="27" fillId="2" borderId="2" applyNumberFormat="0" applyAlignment="0" applyProtection="0"/>
    <xf numFmtId="0" fontId="84" fillId="53" borderId="43" applyNumberFormat="0" applyAlignment="0" applyProtection="0"/>
    <xf numFmtId="0" fontId="27" fillId="11" borderId="2" applyNumberFormat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80" fillId="0" borderId="0"/>
    <xf numFmtId="0" fontId="32" fillId="0" borderId="0"/>
    <xf numFmtId="0" fontId="22" fillId="0" borderId="0"/>
    <xf numFmtId="0" fontId="64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54" fillId="0" borderId="0"/>
    <xf numFmtId="0" fontId="22" fillId="0" borderId="0"/>
    <xf numFmtId="0" fontId="22" fillId="0" borderId="0"/>
    <xf numFmtId="0" fontId="22" fillId="0" borderId="0"/>
    <xf numFmtId="0" fontId="26" fillId="0" borderId="10" applyNumberFormat="0" applyFill="0" applyAlignment="0" applyProtection="0"/>
    <xf numFmtId="0" fontId="90" fillId="0" borderId="49" applyNumberFormat="0" applyFill="0" applyAlignment="0" applyProtection="0"/>
    <xf numFmtId="0" fontId="36" fillId="5" borderId="0" applyNumberFormat="0" applyBorder="0" applyAlignment="0" applyProtection="0"/>
    <xf numFmtId="0" fontId="94" fillId="57" borderId="0" applyNumberFormat="0" applyBorder="0" applyAlignment="0" applyProtection="0"/>
    <xf numFmtId="0" fontId="36" fillId="5" borderId="0" applyNumberFormat="0" applyBorder="0" applyAlignment="0" applyProtection="0"/>
    <xf numFmtId="0" fontId="94" fillId="57" borderId="0" applyNumberFormat="0" applyBorder="0" applyAlignment="0" applyProtection="0"/>
    <xf numFmtId="0" fontId="37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32" fillId="10" borderId="12" applyNumberFormat="0" applyFont="0" applyAlignment="0" applyProtection="0"/>
    <xf numFmtId="0" fontId="66" fillId="58" borderId="51" applyNumberFormat="0" applyFont="0" applyAlignment="0" applyProtection="0"/>
    <xf numFmtId="0" fontId="68" fillId="58" borderId="51" applyNumberFormat="0" applyFont="0" applyAlignment="0" applyProtection="0"/>
    <xf numFmtId="0" fontId="69" fillId="58" borderId="51" applyNumberFormat="0" applyFont="0" applyAlignment="0" applyProtection="0"/>
    <xf numFmtId="0" fontId="35" fillId="10" borderId="12" applyNumberFormat="0" applyFont="0" applyAlignment="0" applyProtection="0"/>
    <xf numFmtId="0" fontId="55" fillId="58" borderId="51" applyNumberFormat="0" applyFont="0" applyAlignment="0" applyProtection="0"/>
    <xf numFmtId="0" fontId="23" fillId="10" borderId="12" applyNumberFormat="0" applyFont="0" applyAlignment="0" applyProtection="0"/>
    <xf numFmtId="0" fontId="66" fillId="58" borderId="51" applyNumberFormat="0" applyFont="0" applyAlignment="0" applyProtection="0"/>
    <xf numFmtId="0" fontId="23" fillId="58" borderId="51" applyNumberFormat="0" applyFont="0" applyAlignment="0" applyProtection="0"/>
    <xf numFmtId="0" fontId="22" fillId="10" borderId="12" applyNumberFormat="0" applyFont="0" applyAlignment="0" applyProtection="0"/>
    <xf numFmtId="0" fontId="23" fillId="58" borderId="51" applyNumberFormat="0" applyFont="0" applyAlignment="0" applyProtection="0"/>
    <xf numFmtId="0" fontId="66" fillId="58" borderId="51" applyNumberFormat="0" applyFont="0" applyAlignment="0" applyProtection="0"/>
    <xf numFmtId="0" fontId="26" fillId="2" borderId="3" applyNumberFormat="0" applyAlignment="0" applyProtection="0"/>
    <xf numFmtId="0" fontId="83" fillId="53" borderId="44" applyNumberFormat="0" applyAlignment="0" applyProtection="0"/>
    <xf numFmtId="0" fontId="58" fillId="11" borderId="4" applyNumberFormat="0" applyAlignment="0" applyProtection="0"/>
    <xf numFmtId="0" fontId="89" fillId="0" borderId="48" applyNumberFormat="0" applyFill="0" applyAlignment="0" applyProtection="0"/>
    <xf numFmtId="0" fontId="34" fillId="15" borderId="0" applyNumberFormat="0" applyBorder="0" applyAlignment="0" applyProtection="0"/>
    <xf numFmtId="0" fontId="93" fillId="56" borderId="0" applyNumberFormat="0" applyBorder="0" applyAlignment="0" applyProtection="0"/>
    <xf numFmtId="0" fontId="2" fillId="0" borderId="0"/>
    <xf numFmtId="0" fontId="9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8" fillId="0" borderId="0" applyFont="0" applyFill="0" applyBorder="0" applyAlignment="0" applyProtection="0"/>
    <xf numFmtId="175" fontId="54" fillId="0" borderId="0" applyFont="0" applyFill="0" applyBorder="0" applyAlignment="0" applyProtection="0"/>
    <xf numFmtId="0" fontId="85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237">
    <xf numFmtId="0" fontId="0" fillId="0" borderId="0" xfId="0"/>
    <xf numFmtId="0" fontId="21" fillId="0" borderId="0" xfId="0" applyFont="1"/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177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77" fontId="39" fillId="0" borderId="0" xfId="0" applyNumberFormat="1" applyFont="1" applyAlignment="1">
      <alignment vertical="center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20" fillId="0" borderId="0" xfId="0" applyFont="1"/>
    <xf numFmtId="0" fontId="41" fillId="0" borderId="0" xfId="0" applyFont="1" applyFill="1"/>
    <xf numFmtId="0" fontId="43" fillId="0" borderId="0" xfId="0" applyFont="1" applyFill="1" applyAlignment="1">
      <alignment horizontal="right" wrapText="1"/>
    </xf>
    <xf numFmtId="0" fontId="44" fillId="26" borderId="13" xfId="0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right" vertical="center" wrapText="1"/>
    </xf>
    <xf numFmtId="185" fontId="44" fillId="0" borderId="13" xfId="0" applyNumberFormat="1" applyFont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right" vertical="center" wrapText="1"/>
    </xf>
    <xf numFmtId="185" fontId="43" fillId="0" borderId="13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185" fontId="44" fillId="0" borderId="0" xfId="0" applyNumberFormat="1" applyFont="1" applyFill="1" applyAlignment="1">
      <alignment horizontal="right" vertical="center" wrapText="1"/>
    </xf>
    <xf numFmtId="185" fontId="43" fillId="0" borderId="0" xfId="329" applyNumberFormat="1" applyFont="1" applyFill="1" applyBorder="1" applyAlignment="1">
      <alignment vertical="center"/>
    </xf>
    <xf numFmtId="0" fontId="43" fillId="0" borderId="0" xfId="0" applyFont="1" applyFill="1" applyAlignment="1">
      <alignment wrapText="1"/>
    </xf>
    <xf numFmtId="0" fontId="48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44" fillId="0" borderId="0" xfId="0" applyFont="1" applyFill="1" applyAlignment="1">
      <alignment vertical="top" wrapText="1"/>
    </xf>
    <xf numFmtId="185" fontId="44" fillId="0" borderId="0" xfId="0" applyNumberFormat="1" applyFont="1" applyFill="1" applyAlignment="1">
      <alignment vertical="center" wrapText="1"/>
    </xf>
    <xf numFmtId="185" fontId="50" fillId="0" borderId="0" xfId="0" applyNumberFormat="1" applyFont="1" applyFill="1" applyAlignment="1">
      <alignment vertical="center" wrapText="1"/>
    </xf>
    <xf numFmtId="185" fontId="44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 wrapText="1"/>
    </xf>
    <xf numFmtId="185" fontId="48" fillId="0" borderId="0" xfId="0" applyNumberFormat="1" applyFont="1" applyAlignment="1">
      <alignment vertical="center" wrapText="1"/>
    </xf>
    <xf numFmtId="185" fontId="47" fillId="0" borderId="0" xfId="0" applyNumberFormat="1" applyFont="1" applyFill="1" applyBorder="1" applyAlignment="1" applyProtection="1">
      <alignment vertical="center"/>
    </xf>
    <xf numFmtId="0" fontId="46" fillId="0" borderId="0" xfId="0" applyFont="1" applyAlignment="1">
      <alignment horizontal="center"/>
    </xf>
    <xf numFmtId="0" fontId="46" fillId="0" borderId="0" xfId="0" applyFont="1" applyFill="1" applyAlignment="1">
      <alignment horizontal="center"/>
    </xf>
    <xf numFmtId="0" fontId="44" fillId="0" borderId="14" xfId="0" applyFont="1" applyFill="1" applyBorder="1" applyAlignment="1">
      <alignment vertical="center" wrapText="1"/>
    </xf>
    <xf numFmtId="49" fontId="44" fillId="0" borderId="14" xfId="0" applyNumberFormat="1" applyFont="1" applyFill="1" applyBorder="1" applyAlignment="1">
      <alignment vertical="center" wrapText="1"/>
    </xf>
    <xf numFmtId="0" fontId="44" fillId="0" borderId="15" xfId="0" applyFont="1" applyFill="1" applyBorder="1" applyAlignment="1">
      <alignment vertical="center" wrapText="1"/>
    </xf>
    <xf numFmtId="185" fontId="43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vertical="center" wrapText="1"/>
    </xf>
    <xf numFmtId="185" fontId="43" fillId="0" borderId="13" xfId="0" applyNumberFormat="1" applyFont="1" applyBorder="1" applyAlignment="1">
      <alignment horizontal="right" vertical="center" wrapText="1" indent="1"/>
    </xf>
    <xf numFmtId="185" fontId="44" fillId="0" borderId="13" xfId="0" applyNumberFormat="1" applyFont="1" applyBorder="1" applyAlignment="1">
      <alignment horizontal="right" vertical="center" wrapText="1" indent="1"/>
    </xf>
    <xf numFmtId="185" fontId="44" fillId="0" borderId="0" xfId="0" applyNumberFormat="1" applyFont="1" applyAlignment="1">
      <alignment horizontal="right" vertical="center" wrapText="1" inden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left" vertical="center" wrapText="1"/>
    </xf>
    <xf numFmtId="185" fontId="52" fillId="27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center" vertical="center" wrapText="1"/>
    </xf>
    <xf numFmtId="185" fontId="52" fillId="0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right" vertical="center" wrapText="1" indent="1"/>
    </xf>
    <xf numFmtId="185" fontId="45" fillId="0" borderId="13" xfId="0" applyNumberFormat="1" applyFont="1" applyBorder="1" applyAlignment="1">
      <alignment horizontal="right" vertical="center" wrapText="1"/>
    </xf>
    <xf numFmtId="185" fontId="45" fillId="27" borderId="13" xfId="0" applyNumberFormat="1" applyFont="1" applyFill="1" applyBorder="1" applyAlignment="1">
      <alignment horizontal="right" vertical="center" wrapText="1"/>
    </xf>
    <xf numFmtId="185" fontId="45" fillId="0" borderId="13" xfId="0" applyNumberFormat="1" applyFont="1" applyBorder="1" applyAlignment="1">
      <alignment horizontal="center" vertical="center" wrapText="1"/>
    </xf>
    <xf numFmtId="185" fontId="45" fillId="0" borderId="13" xfId="0" applyNumberFormat="1" applyFont="1" applyBorder="1" applyAlignment="1">
      <alignment horizontal="right" vertical="center" wrapText="1" indent="1"/>
    </xf>
    <xf numFmtId="0" fontId="53" fillId="0" borderId="0" xfId="0" applyFont="1"/>
    <xf numFmtId="0" fontId="17" fillId="0" borderId="0" xfId="326" applyFont="1"/>
    <xf numFmtId="0" fontId="17" fillId="0" borderId="0" xfId="326" applyFont="1" applyAlignment="1">
      <alignment vertical="center"/>
    </xf>
    <xf numFmtId="0" fontId="19" fillId="0" borderId="0" xfId="326" applyFont="1" applyAlignment="1">
      <alignment vertical="center"/>
    </xf>
    <xf numFmtId="0" fontId="18" fillId="0" borderId="0" xfId="326" applyFont="1"/>
    <xf numFmtId="185" fontId="17" fillId="0" borderId="0" xfId="326" applyNumberFormat="1" applyFont="1" applyAlignment="1">
      <alignment horizontal="center"/>
    </xf>
    <xf numFmtId="0" fontId="80" fillId="0" borderId="0" xfId="255"/>
    <xf numFmtId="0" fontId="80" fillId="0" borderId="0" xfId="308"/>
    <xf numFmtId="0" fontId="59" fillId="0" borderId="0" xfId="0" applyFont="1" applyAlignment="1">
      <alignment horizontal="center" vertical="center"/>
    </xf>
    <xf numFmtId="0" fontId="46" fillId="0" borderId="0" xfId="0" applyFont="1" applyFill="1"/>
    <xf numFmtId="185" fontId="46" fillId="0" borderId="13" xfId="329" applyNumberFormat="1" applyFont="1" applyBorder="1" applyAlignment="1">
      <alignment horizontal="center" vertical="center"/>
    </xf>
    <xf numFmtId="185" fontId="46" fillId="0" borderId="16" xfId="329" applyNumberFormat="1" applyFont="1" applyBorder="1" applyAlignment="1">
      <alignment horizontal="right" vertical="center"/>
    </xf>
    <xf numFmtId="185" fontId="46" fillId="0" borderId="17" xfId="329" applyNumberFormat="1" applyFont="1" applyBorder="1" applyAlignment="1">
      <alignment horizontal="right" vertical="center"/>
    </xf>
    <xf numFmtId="185" fontId="46" fillId="0" borderId="18" xfId="329" applyNumberFormat="1" applyFont="1" applyBorder="1" applyAlignment="1">
      <alignment horizontal="center" vertical="center"/>
    </xf>
    <xf numFmtId="185" fontId="16" fillId="0" borderId="0" xfId="0" applyNumberFormat="1" applyFont="1" applyAlignment="1">
      <alignment vertical="center"/>
    </xf>
    <xf numFmtId="185" fontId="46" fillId="0" borderId="19" xfId="329" applyNumberFormat="1" applyFont="1" applyBorder="1" applyAlignment="1">
      <alignment horizontal="right" vertical="center"/>
    </xf>
    <xf numFmtId="185" fontId="46" fillId="0" borderId="20" xfId="329" applyNumberFormat="1" applyFont="1" applyBorder="1" applyAlignment="1">
      <alignment horizontal="right" vertical="center"/>
    </xf>
    <xf numFmtId="185" fontId="20" fillId="0" borderId="0" xfId="0" applyNumberFormat="1" applyFont="1" applyAlignment="1">
      <alignment vertical="center"/>
    </xf>
    <xf numFmtId="185" fontId="46" fillId="0" borderId="13" xfId="329" applyNumberFormat="1" applyFont="1" applyBorder="1" applyAlignment="1">
      <alignment horizontal="right" vertical="center"/>
    </xf>
    <xf numFmtId="177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185" fontId="46" fillId="0" borderId="18" xfId="329" applyNumberFormat="1" applyFont="1" applyBorder="1" applyAlignment="1">
      <alignment horizontal="right" vertical="center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22" xfId="329" applyFont="1" applyFill="1" applyBorder="1" applyAlignment="1">
      <alignment horizontal="center" vertical="center" wrapText="1"/>
    </xf>
    <xf numFmtId="185" fontId="65" fillId="0" borderId="13" xfId="329" applyNumberFormat="1" applyFont="1" applyFill="1" applyBorder="1" applyAlignment="1">
      <alignment horizontal="center" vertical="center"/>
    </xf>
    <xf numFmtId="185" fontId="65" fillId="0" borderId="13" xfId="329" applyNumberFormat="1" applyFont="1" applyFill="1" applyBorder="1" applyAlignment="1">
      <alignment horizontal="right" vertical="center" indent="1"/>
    </xf>
    <xf numFmtId="185" fontId="65" fillId="0" borderId="21" xfId="329" applyNumberFormat="1" applyFont="1" applyFill="1" applyBorder="1" applyAlignment="1">
      <alignment horizontal="right" vertical="center" indent="1"/>
    </xf>
    <xf numFmtId="185" fontId="67" fillId="0" borderId="13" xfId="329" applyNumberFormat="1" applyFont="1" applyFill="1" applyBorder="1" applyAlignment="1">
      <alignment horizontal="right" vertical="center" indent="1"/>
    </xf>
    <xf numFmtId="0" fontId="39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46" fillId="0" borderId="23" xfId="0" applyFont="1" applyBorder="1" applyAlignment="1">
      <alignment vertical="center"/>
    </xf>
    <xf numFmtId="185" fontId="71" fillId="0" borderId="24" xfId="0" applyNumberFormat="1" applyFont="1" applyBorder="1" applyAlignment="1">
      <alignment vertical="center"/>
    </xf>
    <xf numFmtId="185" fontId="71" fillId="0" borderId="24" xfId="329" applyNumberFormat="1" applyFont="1" applyFill="1" applyBorder="1" applyAlignment="1">
      <alignment horizontal="center" vertical="center"/>
    </xf>
    <xf numFmtId="185" fontId="45" fillId="0" borderId="13" xfId="0" applyNumberFormat="1" applyFont="1" applyFill="1" applyBorder="1" applyAlignment="1">
      <alignment horizontal="right" vertical="center" wrapText="1"/>
    </xf>
    <xf numFmtId="185" fontId="73" fillId="0" borderId="13" xfId="0" applyNumberFormat="1" applyFont="1" applyBorder="1" applyAlignment="1">
      <alignment horizontal="right" vertical="center" wrapText="1"/>
    </xf>
    <xf numFmtId="185" fontId="74" fillId="0" borderId="13" xfId="0" applyNumberFormat="1" applyFont="1" applyBorder="1" applyAlignment="1">
      <alignment horizontal="center" vertical="center" wrapText="1"/>
    </xf>
    <xf numFmtId="185" fontId="73" fillId="0" borderId="13" xfId="0" applyNumberFormat="1" applyFont="1" applyBorder="1" applyAlignment="1">
      <alignment horizontal="right" vertical="center" wrapText="1" indent="1"/>
    </xf>
    <xf numFmtId="185" fontId="75" fillId="0" borderId="13" xfId="0" applyNumberFormat="1" applyFont="1" applyBorder="1" applyAlignment="1">
      <alignment horizontal="center" vertical="center" wrapText="1"/>
    </xf>
    <xf numFmtId="185" fontId="75" fillId="0" borderId="13" xfId="0" applyNumberFormat="1" applyFont="1" applyBorder="1" applyAlignment="1">
      <alignment horizontal="right" vertical="center" wrapText="1" indent="1"/>
    </xf>
    <xf numFmtId="185" fontId="76" fillId="0" borderId="13" xfId="0" applyNumberFormat="1" applyFont="1" applyBorder="1" applyAlignment="1">
      <alignment horizontal="center" vertical="center" wrapText="1"/>
    </xf>
    <xf numFmtId="185" fontId="76" fillId="0" borderId="13" xfId="0" applyNumberFormat="1" applyFont="1" applyBorder="1" applyAlignment="1">
      <alignment horizontal="right" vertical="center" wrapText="1" indent="1"/>
    </xf>
    <xf numFmtId="185" fontId="77" fillId="0" borderId="13" xfId="0" applyNumberFormat="1" applyFont="1" applyBorder="1" applyAlignment="1">
      <alignment horizontal="right" vertical="center" wrapText="1"/>
    </xf>
    <xf numFmtId="185" fontId="46" fillId="0" borderId="13" xfId="329" applyNumberFormat="1" applyFont="1" applyFill="1" applyBorder="1" applyAlignment="1">
      <alignment horizontal="right" vertical="center"/>
    </xf>
    <xf numFmtId="0" fontId="20" fillId="0" borderId="25" xfId="0" applyFont="1" applyBorder="1" applyAlignment="1">
      <alignment vertical="center"/>
    </xf>
    <xf numFmtId="185" fontId="70" fillId="0" borderId="13" xfId="329" applyNumberFormat="1" applyFont="1" applyFill="1" applyBorder="1" applyAlignment="1">
      <alignment horizontal="center" vertical="center"/>
    </xf>
    <xf numFmtId="185" fontId="70" fillId="0" borderId="23" xfId="329" applyNumberFormat="1" applyFont="1" applyFill="1" applyBorder="1" applyAlignment="1">
      <alignment horizontal="center" vertical="center"/>
    </xf>
    <xf numFmtId="185" fontId="46" fillId="0" borderId="24" xfId="329" applyNumberFormat="1" applyFont="1" applyFill="1" applyBorder="1" applyAlignment="1">
      <alignment horizontal="right" vertical="center"/>
    </xf>
    <xf numFmtId="185" fontId="45" fillId="0" borderId="24" xfId="0" applyNumberFormat="1" applyFont="1" applyBorder="1" applyAlignment="1">
      <alignment vertical="center"/>
    </xf>
    <xf numFmtId="185" fontId="45" fillId="0" borderId="24" xfId="329" applyNumberFormat="1" applyFont="1" applyFill="1" applyBorder="1" applyAlignment="1">
      <alignment horizontal="center" vertical="center"/>
    </xf>
    <xf numFmtId="185" fontId="45" fillId="0" borderId="26" xfId="329" applyNumberFormat="1" applyFont="1" applyFill="1" applyBorder="1" applyAlignment="1">
      <alignment horizontal="right" vertical="center"/>
    </xf>
    <xf numFmtId="0" fontId="46" fillId="0" borderId="25" xfId="329" applyFont="1" applyBorder="1" applyAlignment="1">
      <alignment horizontal="center" vertical="center"/>
    </xf>
    <xf numFmtId="185" fontId="46" fillId="0" borderId="24" xfId="329" applyNumberFormat="1" applyFont="1" applyBorder="1" applyAlignment="1">
      <alignment horizontal="right" vertical="center"/>
    </xf>
    <xf numFmtId="185" fontId="46" fillId="0" borderId="24" xfId="329" applyNumberFormat="1" applyFont="1" applyBorder="1" applyAlignment="1">
      <alignment horizontal="center" vertical="center"/>
    </xf>
    <xf numFmtId="185" fontId="46" fillId="0" borderId="26" xfId="329" applyNumberFormat="1" applyFont="1" applyBorder="1" applyAlignment="1">
      <alignment horizontal="right" vertical="center"/>
    </xf>
    <xf numFmtId="0" fontId="46" fillId="0" borderId="17" xfId="329" applyFont="1" applyBorder="1" applyAlignment="1">
      <alignment horizontal="center" vertical="center"/>
    </xf>
    <xf numFmtId="0" fontId="46" fillId="0" borderId="16" xfId="329" applyFont="1" applyBorder="1" applyAlignment="1">
      <alignment horizontal="center" vertical="center"/>
    </xf>
    <xf numFmtId="185" fontId="70" fillId="0" borderId="20" xfId="329" applyNumberFormat="1" applyFont="1" applyFill="1" applyBorder="1" applyAlignment="1">
      <alignment horizontal="right" vertical="center"/>
    </xf>
    <xf numFmtId="185" fontId="70" fillId="0" borderId="27" xfId="329" applyNumberFormat="1" applyFont="1" applyFill="1" applyBorder="1" applyAlignment="1">
      <alignment horizontal="right" vertical="center"/>
    </xf>
    <xf numFmtId="185" fontId="46" fillId="0" borderId="25" xfId="329" applyNumberFormat="1" applyFont="1" applyBorder="1" applyAlignment="1">
      <alignment horizontal="right" vertical="center"/>
    </xf>
    <xf numFmtId="185" fontId="45" fillId="0" borderId="25" xfId="0" applyNumberFormat="1" applyFont="1" applyBorder="1" applyAlignment="1">
      <alignment vertical="center"/>
    </xf>
    <xf numFmtId="0" fontId="46" fillId="0" borderId="28" xfId="329" applyFont="1" applyBorder="1" applyAlignment="1">
      <alignment horizontal="left" vertical="center"/>
    </xf>
    <xf numFmtId="177" fontId="46" fillId="0" borderId="29" xfId="329" applyNumberFormat="1" applyFont="1" applyBorder="1" applyAlignment="1">
      <alignment vertical="center"/>
    </xf>
    <xf numFmtId="177" fontId="46" fillId="0" borderId="15" xfId="329" applyNumberFormat="1" applyFont="1" applyBorder="1" applyAlignment="1">
      <alignment vertical="center"/>
    </xf>
    <xf numFmtId="0" fontId="46" fillId="0" borderId="15" xfId="329" applyFont="1" applyBorder="1" applyAlignment="1">
      <alignment vertical="center"/>
    </xf>
    <xf numFmtId="2" fontId="46" fillId="0" borderId="15" xfId="329" applyNumberFormat="1" applyFont="1" applyBorder="1" applyAlignment="1">
      <alignment vertical="center"/>
    </xf>
    <xf numFmtId="177" fontId="46" fillId="0" borderId="15" xfId="329" applyNumberFormat="1" applyFont="1" applyFill="1" applyBorder="1" applyAlignment="1">
      <alignment vertical="center"/>
    </xf>
    <xf numFmtId="0" fontId="46" fillId="0" borderId="15" xfId="329" applyFont="1" applyFill="1" applyBorder="1" applyAlignment="1">
      <alignment vertical="center"/>
    </xf>
    <xf numFmtId="0" fontId="46" fillId="0" borderId="15" xfId="327" applyFont="1" applyBorder="1" applyAlignment="1">
      <alignment vertical="center"/>
    </xf>
    <xf numFmtId="0" fontId="46" fillId="0" borderId="15" xfId="0" applyFont="1" applyBorder="1" applyAlignment="1">
      <alignment vertical="center"/>
    </xf>
    <xf numFmtId="0" fontId="46" fillId="0" borderId="30" xfId="0" applyFont="1" applyBorder="1" applyAlignment="1">
      <alignment vertical="center"/>
    </xf>
    <xf numFmtId="0" fontId="71" fillId="0" borderId="31" xfId="0" applyFont="1" applyBorder="1" applyAlignment="1">
      <alignment vertical="center"/>
    </xf>
    <xf numFmtId="0" fontId="46" fillId="0" borderId="16" xfId="0" applyFont="1" applyBorder="1" applyAlignment="1">
      <alignment vertical="center"/>
    </xf>
    <xf numFmtId="185" fontId="46" fillId="0" borderId="13" xfId="0" applyNumberFormat="1" applyFont="1" applyBorder="1" applyAlignment="1">
      <alignment vertical="center"/>
    </xf>
    <xf numFmtId="185" fontId="72" fillId="0" borderId="16" xfId="0" applyNumberFormat="1" applyFont="1" applyBorder="1" applyAlignment="1">
      <alignment vertical="center"/>
    </xf>
    <xf numFmtId="0" fontId="72" fillId="0" borderId="13" xfId="0" applyFont="1" applyBorder="1" applyAlignment="1">
      <alignment vertical="center"/>
    </xf>
    <xf numFmtId="185" fontId="72" fillId="0" borderId="13" xfId="0" applyNumberFormat="1" applyFont="1" applyBorder="1" applyAlignment="1">
      <alignment vertical="center"/>
    </xf>
    <xf numFmtId="0" fontId="46" fillId="0" borderId="32" xfId="0" applyFont="1" applyBorder="1" applyAlignment="1">
      <alignment vertical="center"/>
    </xf>
    <xf numFmtId="185" fontId="46" fillId="0" borderId="16" xfId="329" applyNumberFormat="1" applyFont="1" applyFill="1" applyBorder="1" applyAlignment="1">
      <alignment horizontal="right" vertical="center"/>
    </xf>
    <xf numFmtId="185" fontId="46" fillId="0" borderId="16" xfId="0" applyNumberFormat="1" applyFont="1" applyBorder="1" applyAlignment="1">
      <alignment vertical="center"/>
    </xf>
    <xf numFmtId="0" fontId="72" fillId="0" borderId="16" xfId="0" applyFont="1" applyBorder="1" applyAlignment="1">
      <alignment vertical="center"/>
    </xf>
    <xf numFmtId="0" fontId="46" fillId="0" borderId="33" xfId="329" applyFont="1" applyBorder="1" applyAlignment="1">
      <alignment horizontal="center" vertical="center"/>
    </xf>
    <xf numFmtId="185" fontId="65" fillId="0" borderId="34" xfId="329" applyNumberFormat="1" applyFont="1" applyFill="1" applyBorder="1" applyAlignment="1">
      <alignment horizontal="right" vertical="center" indent="1"/>
    </xf>
    <xf numFmtId="0" fontId="46" fillId="0" borderId="35" xfId="329" applyFont="1" applyBorder="1" applyAlignment="1">
      <alignment horizontal="center" vertical="center"/>
    </xf>
    <xf numFmtId="0" fontId="46" fillId="0" borderId="32" xfId="329" applyFont="1" applyBorder="1" applyAlignment="1">
      <alignment horizontal="center" vertical="center"/>
    </xf>
    <xf numFmtId="185" fontId="52" fillId="0" borderId="13" xfId="0" applyNumberFormat="1" applyFont="1" applyFill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center" vertical="center" wrapText="1"/>
    </xf>
    <xf numFmtId="185" fontId="44" fillId="0" borderId="0" xfId="0" applyNumberFormat="1" applyFont="1" applyFill="1" applyAlignment="1">
      <alignment horizontal="center" vertical="center" wrapText="1"/>
    </xf>
    <xf numFmtId="185" fontId="65" fillId="0" borderId="13" xfId="0" applyNumberFormat="1" applyFont="1" applyFill="1" applyBorder="1" applyAlignment="1">
      <alignment horizontal="right" vertical="center" indent="1"/>
    </xf>
    <xf numFmtId="185" fontId="65" fillId="0" borderId="23" xfId="0" applyNumberFormat="1" applyFont="1" applyFill="1" applyBorder="1" applyAlignment="1">
      <alignment horizontal="right" vertical="center" indent="1"/>
    </xf>
    <xf numFmtId="1" fontId="46" fillId="0" borderId="13" xfId="328" applyNumberFormat="1" applyFont="1" applyFill="1" applyBorder="1" applyAlignment="1">
      <alignment vertical="center"/>
    </xf>
    <xf numFmtId="3" fontId="46" fillId="0" borderId="13" xfId="329" applyNumberFormat="1" applyFont="1" applyBorder="1" applyAlignment="1">
      <alignment horizontal="right" vertical="center"/>
    </xf>
    <xf numFmtId="3" fontId="46" fillId="0" borderId="13" xfId="329" applyNumberFormat="1" applyFont="1" applyFill="1" applyBorder="1" applyAlignment="1">
      <alignment horizontal="right" vertical="center"/>
    </xf>
    <xf numFmtId="3" fontId="46" fillId="0" borderId="13" xfId="0" applyNumberFormat="1" applyFont="1" applyBorder="1" applyAlignment="1">
      <alignment vertical="center"/>
    </xf>
    <xf numFmtId="185" fontId="41" fillId="0" borderId="0" xfId="0" applyNumberFormat="1" applyFont="1" applyFill="1" applyAlignment="1">
      <alignment vertical="center"/>
    </xf>
    <xf numFmtId="0" fontId="46" fillId="0" borderId="24" xfId="329" applyFont="1" applyBorder="1" applyAlignment="1">
      <alignment horizontal="left" vertical="center"/>
    </xf>
    <xf numFmtId="185" fontId="65" fillId="0" borderId="24" xfId="329" applyNumberFormat="1" applyFont="1" applyFill="1" applyBorder="1" applyAlignment="1">
      <alignment horizontal="right" vertical="center" indent="1"/>
    </xf>
    <xf numFmtId="185" fontId="65" fillId="0" borderId="24" xfId="329" applyNumberFormat="1" applyFont="1" applyFill="1" applyBorder="1" applyAlignment="1">
      <alignment horizontal="center" vertical="center"/>
    </xf>
    <xf numFmtId="0" fontId="71" fillId="0" borderId="24" xfId="0" applyFont="1" applyBorder="1" applyAlignment="1">
      <alignment horizontal="center" vertical="center"/>
    </xf>
    <xf numFmtId="185" fontId="65" fillId="0" borderId="18" xfId="329" applyNumberFormat="1" applyFont="1" applyFill="1" applyBorder="1" applyAlignment="1">
      <alignment horizontal="right" vertical="center" indent="1"/>
    </xf>
    <xf numFmtId="185" fontId="65" fillId="0" borderId="18" xfId="329" applyNumberFormat="1" applyFont="1" applyFill="1" applyBorder="1" applyAlignment="1">
      <alignment horizontal="center" vertical="center"/>
    </xf>
    <xf numFmtId="185" fontId="46" fillId="0" borderId="20" xfId="329" applyNumberFormat="1" applyFont="1" applyFill="1" applyBorder="1" applyAlignment="1">
      <alignment horizontal="right" vertical="center"/>
    </xf>
    <xf numFmtId="185" fontId="46" fillId="0" borderId="13" xfId="329" applyNumberFormat="1" applyFont="1" applyFill="1" applyBorder="1" applyAlignment="1">
      <alignment horizontal="center" vertical="center"/>
    </xf>
    <xf numFmtId="185" fontId="71" fillId="0" borderId="24" xfId="0" applyNumberFormat="1" applyFont="1" applyFill="1" applyBorder="1" applyAlignment="1">
      <alignment horizontal="right" vertical="center" indent="1"/>
    </xf>
    <xf numFmtId="185" fontId="65" fillId="0" borderId="23" xfId="329" applyNumberFormat="1" applyFont="1" applyFill="1" applyBorder="1" applyAlignment="1">
      <alignment horizontal="right" vertical="center" indent="1"/>
    </xf>
    <xf numFmtId="0" fontId="45" fillId="0" borderId="13" xfId="329" applyFont="1" applyFill="1" applyBorder="1" applyAlignment="1">
      <alignment horizontal="center" vertical="center" wrapText="1"/>
    </xf>
    <xf numFmtId="0" fontId="78" fillId="0" borderId="0" xfId="0" applyFont="1"/>
    <xf numFmtId="0" fontId="78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vertical="center"/>
    </xf>
    <xf numFmtId="0" fontId="78" fillId="0" borderId="0" xfId="0" applyFont="1" applyFill="1" applyAlignment="1">
      <alignment horizontal="center" vertical="center" wrapText="1"/>
    </xf>
    <xf numFmtId="177" fontId="78" fillId="0" borderId="0" xfId="0" applyNumberFormat="1" applyFont="1" applyFill="1" applyAlignment="1">
      <alignment vertical="center"/>
    </xf>
    <xf numFmtId="177" fontId="78" fillId="0" borderId="0" xfId="0" applyNumberFormat="1" applyFont="1" applyFill="1" applyAlignment="1">
      <alignment horizontal="right" vertical="center"/>
    </xf>
    <xf numFmtId="177" fontId="78" fillId="0" borderId="0" xfId="0" applyNumberFormat="1" applyFont="1" applyFill="1" applyBorder="1" applyAlignment="1">
      <alignment vertical="center"/>
    </xf>
    <xf numFmtId="177" fontId="78" fillId="0" borderId="0" xfId="0" applyNumberFormat="1" applyFont="1" applyFill="1" applyBorder="1" applyAlignment="1">
      <alignment horizontal="right" vertical="center"/>
    </xf>
    <xf numFmtId="177" fontId="78" fillId="0" borderId="0" xfId="0" applyNumberFormat="1" applyFont="1" applyAlignment="1">
      <alignment vertical="center"/>
    </xf>
    <xf numFmtId="0" fontId="79" fillId="0" borderId="0" xfId="0" applyFont="1" applyAlignment="1">
      <alignment vertical="center"/>
    </xf>
    <xf numFmtId="0" fontId="79" fillId="0" borderId="0" xfId="0" applyFont="1" applyAlignment="1">
      <alignment horizontal="center" vertical="center"/>
    </xf>
    <xf numFmtId="0" fontId="70" fillId="0" borderId="13" xfId="328" applyFont="1" applyFill="1" applyBorder="1" applyAlignment="1">
      <alignment vertical="center"/>
    </xf>
    <xf numFmtId="0" fontId="70" fillId="0" borderId="18" xfId="328" applyFont="1" applyFill="1" applyBorder="1" applyAlignment="1">
      <alignment vertical="center"/>
    </xf>
    <xf numFmtId="0" fontId="46" fillId="0" borderId="13" xfId="329" applyFont="1" applyFill="1" applyBorder="1" applyAlignment="1">
      <alignment vertical="center"/>
    </xf>
    <xf numFmtId="1" fontId="70" fillId="0" borderId="13" xfId="328" applyNumberFormat="1" applyFont="1" applyFill="1" applyBorder="1" applyAlignment="1">
      <alignment vertical="center"/>
    </xf>
    <xf numFmtId="0" fontId="46" fillId="0" borderId="13" xfId="0" applyFont="1" applyFill="1" applyBorder="1" applyAlignment="1">
      <alignment vertical="center"/>
    </xf>
    <xf numFmtId="185" fontId="44" fillId="0" borderId="13" xfId="0" applyNumberFormat="1" applyFont="1" applyFill="1" applyBorder="1" applyAlignment="1">
      <alignment vertical="center"/>
    </xf>
    <xf numFmtId="185" fontId="46" fillId="0" borderId="32" xfId="0" applyNumberFormat="1" applyFont="1" applyBorder="1" applyAlignment="1">
      <alignment vertical="center"/>
    </xf>
    <xf numFmtId="185" fontId="46" fillId="0" borderId="23" xfId="0" applyNumberFormat="1" applyFont="1" applyBorder="1" applyAlignment="1">
      <alignment vertical="center"/>
    </xf>
    <xf numFmtId="0" fontId="45" fillId="0" borderId="0" xfId="0" applyFont="1" applyFill="1" applyAlignment="1">
      <alignment horizontal="right"/>
    </xf>
    <xf numFmtId="185" fontId="65" fillId="0" borderId="34" xfId="329" applyNumberFormat="1" applyFont="1" applyFill="1" applyBorder="1" applyAlignment="1">
      <alignment horizontal="center" vertical="center"/>
    </xf>
    <xf numFmtId="185" fontId="65" fillId="0" borderId="23" xfId="329" applyNumberFormat="1" applyFont="1" applyFill="1" applyBorder="1" applyAlignment="1">
      <alignment horizontal="center" vertical="center"/>
    </xf>
    <xf numFmtId="0" fontId="70" fillId="0" borderId="34" xfId="328" applyFont="1" applyFill="1" applyBorder="1" applyAlignment="1">
      <alignment vertical="center"/>
    </xf>
    <xf numFmtId="0" fontId="70" fillId="0" borderId="21" xfId="328" applyFont="1" applyFill="1" applyBorder="1" applyAlignment="1">
      <alignment vertical="center"/>
    </xf>
    <xf numFmtId="0" fontId="46" fillId="0" borderId="23" xfId="0" applyFont="1" applyFill="1" applyBorder="1" applyAlignment="1">
      <alignment vertical="center"/>
    </xf>
    <xf numFmtId="185" fontId="51" fillId="0" borderId="13" xfId="329" applyNumberFormat="1" applyFont="1" applyFill="1" applyBorder="1" applyAlignment="1">
      <alignment horizontal="center" vertical="center"/>
    </xf>
    <xf numFmtId="185" fontId="51" fillId="0" borderId="21" xfId="329" applyNumberFormat="1" applyFont="1" applyFill="1" applyBorder="1" applyAlignment="1">
      <alignment horizontal="center" vertical="center"/>
    </xf>
    <xf numFmtId="185" fontId="51" fillId="0" borderId="34" xfId="329" applyNumberFormat="1" applyFont="1" applyFill="1" applyBorder="1" applyAlignment="1">
      <alignment horizontal="center" vertical="center"/>
    </xf>
    <xf numFmtId="185" fontId="51" fillId="0" borderId="23" xfId="329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center" vertical="center" wrapText="1"/>
    </xf>
    <xf numFmtId="0" fontId="46" fillId="0" borderId="30" xfId="0" applyFont="1" applyBorder="1" applyAlignment="1">
      <alignment horizontal="center" vertical="center" wrapText="1"/>
    </xf>
    <xf numFmtId="0" fontId="46" fillId="0" borderId="36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 wrapText="1"/>
    </xf>
    <xf numFmtId="0" fontId="46" fillId="27" borderId="23" xfId="0" applyFont="1" applyFill="1" applyBorder="1" applyAlignment="1">
      <alignment horizontal="center" vertical="center" wrapText="1"/>
    </xf>
    <xf numFmtId="0" fontId="46" fillId="27" borderId="18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4" fillId="26" borderId="15" xfId="0" applyFont="1" applyFill="1" applyBorder="1" applyAlignment="1">
      <alignment horizontal="center" vertical="center" wrapText="1"/>
    </xf>
    <xf numFmtId="0" fontId="44" fillId="26" borderId="14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horizontal="left" vertical="center" wrapText="1" indent="1"/>
    </xf>
    <xf numFmtId="0" fontId="43" fillId="0" borderId="15" xfId="0" applyFont="1" applyBorder="1" applyAlignment="1">
      <alignment horizontal="left" vertical="center" wrapText="1" indent="1"/>
    </xf>
    <xf numFmtId="0" fontId="43" fillId="0" borderId="14" xfId="0" applyFont="1" applyBorder="1" applyAlignment="1">
      <alignment horizontal="left" vertical="center" wrapText="1" indent="1"/>
    </xf>
    <xf numFmtId="0" fontId="45" fillId="0" borderId="15" xfId="0" applyFont="1" applyBorder="1" applyAlignment="1">
      <alignment horizontal="left" vertical="center" wrapText="1"/>
    </xf>
    <xf numFmtId="0" fontId="45" fillId="0" borderId="14" xfId="0" applyFont="1" applyBorder="1" applyAlignment="1">
      <alignment horizontal="left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9" fillId="0" borderId="15" xfId="0" applyFont="1" applyFill="1" applyBorder="1" applyAlignment="1">
      <alignment vertical="center" wrapText="1"/>
    </xf>
    <xf numFmtId="0" fontId="49" fillId="0" borderId="14" xfId="0" applyFont="1" applyFill="1" applyBorder="1" applyAlignment="1">
      <alignment vertical="center" wrapText="1"/>
    </xf>
    <xf numFmtId="0" fontId="71" fillId="0" borderId="0" xfId="0" applyFont="1" applyAlignment="1">
      <alignment horizontal="center" vertical="center" wrapText="1"/>
    </xf>
    <xf numFmtId="0" fontId="45" fillId="0" borderId="34" xfId="329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33" xfId="329" applyFont="1" applyBorder="1" applyAlignment="1">
      <alignment horizontal="center" vertical="center" wrapText="1"/>
    </xf>
    <xf numFmtId="0" fontId="45" fillId="0" borderId="35" xfId="329" applyFont="1" applyBorder="1" applyAlignment="1">
      <alignment horizontal="center" vertical="center" wrapText="1"/>
    </xf>
    <xf numFmtId="0" fontId="45" fillId="0" borderId="34" xfId="329" applyFont="1" applyBorder="1" applyAlignment="1">
      <alignment horizontal="center" vertical="center" wrapText="1"/>
    </xf>
    <xf numFmtId="0" fontId="45" fillId="0" borderId="21" xfId="329" applyFont="1" applyBorder="1" applyAlignment="1">
      <alignment horizontal="center" vertical="center" wrapText="1"/>
    </xf>
    <xf numFmtId="0" fontId="45" fillId="0" borderId="13" xfId="329" applyFont="1" applyFill="1" applyBorder="1" applyAlignment="1">
      <alignment horizontal="center" vertical="center" wrapText="1"/>
    </xf>
    <xf numFmtId="0" fontId="45" fillId="0" borderId="20" xfId="329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45" fillId="0" borderId="16" xfId="329" applyFont="1" applyBorder="1" applyAlignment="1">
      <alignment horizontal="center" vertical="center" wrapText="1"/>
    </xf>
    <xf numFmtId="0" fontId="45" fillId="0" borderId="39" xfId="329" applyFont="1" applyBorder="1" applyAlignment="1">
      <alignment horizontal="center" vertical="center" wrapText="1"/>
    </xf>
    <xf numFmtId="0" fontId="45" fillId="0" borderId="15" xfId="329" applyFont="1" applyBorder="1" applyAlignment="1">
      <alignment horizontal="center" vertical="center" wrapText="1"/>
    </xf>
    <xf numFmtId="0" fontId="45" fillId="0" borderId="40" xfId="329" applyFont="1" applyBorder="1" applyAlignment="1">
      <alignment horizontal="center" vertical="center" wrapText="1"/>
    </xf>
    <xf numFmtId="0" fontId="45" fillId="0" borderId="33" xfId="0" applyFont="1" applyFill="1" applyBorder="1" applyAlignment="1">
      <alignment horizontal="center" vertical="center" wrapText="1"/>
    </xf>
    <xf numFmtId="0" fontId="45" fillId="0" borderId="34" xfId="0" applyFont="1" applyFill="1" applyBorder="1" applyAlignment="1">
      <alignment horizontal="center" vertical="center" wrapText="1"/>
    </xf>
    <xf numFmtId="0" fontId="45" fillId="0" borderId="41" xfId="0" applyFont="1" applyFill="1" applyBorder="1" applyAlignment="1">
      <alignment horizontal="center" vertical="center" wrapText="1"/>
    </xf>
    <xf numFmtId="0" fontId="45" fillId="0" borderId="42" xfId="0" applyFont="1" applyFill="1" applyBorder="1" applyAlignment="1">
      <alignment horizontal="center" vertical="center" wrapText="1"/>
    </xf>
    <xf numFmtId="0" fontId="45" fillId="0" borderId="16" xfId="329" applyFont="1" applyFill="1" applyBorder="1" applyAlignment="1">
      <alignment horizontal="center" vertical="center" wrapText="1"/>
    </xf>
    <xf numFmtId="0" fontId="45" fillId="0" borderId="35" xfId="329" applyFont="1" applyFill="1" applyBorder="1" applyAlignment="1">
      <alignment horizontal="center" vertical="center" wrapText="1"/>
    </xf>
    <xf numFmtId="0" fontId="45" fillId="0" borderId="14" xfId="329" applyFont="1" applyFill="1" applyBorder="1" applyAlignment="1">
      <alignment horizontal="center" vertical="center" wrapText="1"/>
    </xf>
    <xf numFmtId="0" fontId="45" fillId="0" borderId="38" xfId="329" applyFont="1" applyFill="1" applyBorder="1" applyAlignment="1">
      <alignment horizontal="center" vertical="center" wrapText="1"/>
    </xf>
  </cellXfs>
  <cellStyles count="367">
    <cellStyle name="?’ЋѓЋ‚›‰" xfId="1"/>
    <cellStyle name="?’ЋѓЋ‚›‰ 2" xfId="2"/>
    <cellStyle name="?’ЋѓЋ‚›‰ 3" xfId="3"/>
    <cellStyle name="_Derg0103_pooblasti2" xfId="4"/>
    <cellStyle name="_Derg0103_poray" xfId="5"/>
    <cellStyle name="_Veresen_derg" xfId="6"/>
    <cellStyle name="_Veresen_derg_Derg0103_pooblasti" xfId="7"/>
    <cellStyle name="_Вик01102002 держ" xfId="8"/>
    <cellStyle name="_Вик01102002 держ_Derg0103_pooblasti" xfId="9"/>
    <cellStyle name="_Книга1" xfId="10"/>
    <cellStyle name="_Книга1_Derg0103_pooblasti" xfId="11"/>
    <cellStyle name="_ПНП" xfId="12"/>
    <cellStyle name="_ПНП_Derg0103_pooblasti" xfId="13"/>
    <cellStyle name="_Прогноз ДМ по районах" xfId="14"/>
    <cellStyle name="_Прогноз ДМ по районах_Derg0103_pooblasti" xfId="15"/>
    <cellStyle name="”?ЌЂЌ‘Ћ‚›‰" xfId="16"/>
    <cellStyle name="”?ЌЂЌ‘Ћ‚›‰ 2" xfId="17"/>
    <cellStyle name="”?ЌЂЌ‘Ћ‚›‰ 3" xfId="18"/>
    <cellStyle name="”?Љ‘?ђЋ‚ЂЌЌ›‰" xfId="19"/>
    <cellStyle name="”?Љ‘?ђЋ‚ЂЌЌ›‰ 2" xfId="20"/>
    <cellStyle name="”?Љ‘?ђЋ‚ЂЌЌ›‰ 3" xfId="21"/>
    <cellStyle name="”€ЌЂЌ‘Ћ‚›‰" xfId="22"/>
    <cellStyle name="”€ЌЂЌ‘Ћ‚›‰ 2" xfId="23"/>
    <cellStyle name="”€ЌЂЌ‘Ћ‚›‰ 3" xfId="24"/>
    <cellStyle name="”€Љ‘€ђЋ‚ЂЌЌ›‰" xfId="25"/>
    <cellStyle name="”€Љ‘€ђЋ‚ЂЌЌ›‰ 2" xfId="26"/>
    <cellStyle name="”€Љ‘€ђЋ‚ЂЌЌ›‰ 3" xfId="27"/>
    <cellStyle name="”ЌЂЌ‘Ћ‚›‰" xfId="28"/>
    <cellStyle name="”ЌЂЌ‘Ћ‚›‰ 2" xfId="29"/>
    <cellStyle name="”Љ‘ђЋ‚ЂЌЌ›‰" xfId="30"/>
    <cellStyle name="”Љ‘ђЋ‚ЂЌЌ›‰ 2" xfId="31"/>
    <cellStyle name="„…Ќ…†Ќ›‰" xfId="32"/>
    <cellStyle name="„…Ќ…†Ќ›‰ 2" xfId="33"/>
    <cellStyle name="€’ЋѓЋ‚›‰" xfId="34"/>
    <cellStyle name="€’ЋѓЋ‚›‰ 2" xfId="35"/>
    <cellStyle name="€’ЋѓЋ‚›‰ 3" xfId="36"/>
    <cellStyle name="‡ЂѓЋ‹Ћ‚ЋЉ1" xfId="37"/>
    <cellStyle name="‡ЂѓЋ‹Ћ‚ЋЉ1 2" xfId="38"/>
    <cellStyle name="‡ЂѓЋ‹Ћ‚ЋЉ2" xfId="39"/>
    <cellStyle name="‡ЂѓЋ‹Ћ‚ЋЉ2 2" xfId="40"/>
    <cellStyle name="’ЋѓЋ‚›‰" xfId="41"/>
    <cellStyle name="’ЋѓЋ‚›‰ 2" xfId="42"/>
    <cellStyle name="" xfId="43"/>
    <cellStyle name="" xfId="44"/>
    <cellStyle name=" 2" xfId="45"/>
    <cellStyle name=" 2" xfId="46"/>
    <cellStyle name=" 3" xfId="47"/>
    <cellStyle name=" 3" xfId="48"/>
    <cellStyle name="" xfId="49"/>
    <cellStyle name="" xfId="50"/>
    <cellStyle name=" 2" xfId="51"/>
    <cellStyle name=" 2" xfId="52"/>
    <cellStyle name=" 3" xfId="53"/>
    <cellStyle name=" 3" xfId="54"/>
    <cellStyle name="" xfId="55"/>
    <cellStyle name=" 2" xfId="56"/>
    <cellStyle name="1" xfId="57"/>
    <cellStyle name="1 2" xfId="58"/>
    <cellStyle name="2" xfId="59"/>
    <cellStyle name="2 2" xfId="60"/>
    <cellStyle name="20% - Акцент1" xfId="61"/>
    <cellStyle name="20% - Акцент1 2" xfId="62"/>
    <cellStyle name="20% - Акцент1 3" xfId="63"/>
    <cellStyle name="20% - Акцент1 4" xfId="64"/>
    <cellStyle name="20% - Акцент2" xfId="65"/>
    <cellStyle name="20% - Акцент2 2" xfId="66"/>
    <cellStyle name="20% - Акцент2 3" xfId="67"/>
    <cellStyle name="20% - Акцент2 4" xfId="68"/>
    <cellStyle name="20% - Акцент3" xfId="69"/>
    <cellStyle name="20% - Акцент3 2" xfId="70"/>
    <cellStyle name="20% - Акцент3 3" xfId="71"/>
    <cellStyle name="20% - Акцент3 4" xfId="72"/>
    <cellStyle name="20% - Акцент4" xfId="73"/>
    <cellStyle name="20% - Акцент4 2" xfId="74"/>
    <cellStyle name="20% - Акцент4 3" xfId="75"/>
    <cellStyle name="20% - Акцент4 4" xfId="76"/>
    <cellStyle name="20% - Акцент5" xfId="77"/>
    <cellStyle name="20% - Акцент5 2" xfId="78"/>
    <cellStyle name="20% - Акцент6" xfId="79"/>
    <cellStyle name="20% - Акцент6 2" xfId="80"/>
    <cellStyle name="20% – Акцентування1" xfId="81" customBuiltin="1"/>
    <cellStyle name="20% – Акцентування1 2" xfId="82"/>
    <cellStyle name="20% – Акцентування1 3" xfId="83"/>
    <cellStyle name="20% – Акцентування2" xfId="84" customBuiltin="1"/>
    <cellStyle name="20% – Акцентування2 2" xfId="85"/>
    <cellStyle name="20% – Акцентування2 3" xfId="86"/>
    <cellStyle name="20% – Акцентування3" xfId="87" customBuiltin="1"/>
    <cellStyle name="20% – Акцентування3 2" xfId="88"/>
    <cellStyle name="20% – Акцентування3 3" xfId="89"/>
    <cellStyle name="20% – Акцентування4" xfId="90" customBuiltin="1"/>
    <cellStyle name="20% – Акцентування4 2" xfId="91"/>
    <cellStyle name="20% – Акцентування4 3" xfId="92"/>
    <cellStyle name="20% – Акцентування5" xfId="93" customBuiltin="1"/>
    <cellStyle name="20% – Акцентування5 2" xfId="94"/>
    <cellStyle name="20% – Акцентування5 3" xfId="95"/>
    <cellStyle name="20% – Акцентування6" xfId="96" customBuiltin="1"/>
    <cellStyle name="20% – Акцентування6 2" xfId="97"/>
    <cellStyle name="20% – Акцентування6 3" xfId="98"/>
    <cellStyle name="40% - Акцент1" xfId="99"/>
    <cellStyle name="40% - Акцент1 2" xfId="100"/>
    <cellStyle name="40% - Акцент2" xfId="101"/>
    <cellStyle name="40% - Акцент2 2" xfId="102"/>
    <cellStyle name="40% - Акцент3" xfId="103"/>
    <cellStyle name="40% - Акцент3 2" xfId="104"/>
    <cellStyle name="40% - Акцент3 3" xfId="105"/>
    <cellStyle name="40% - Акцент3 4" xfId="106"/>
    <cellStyle name="40% - Акцент4" xfId="107"/>
    <cellStyle name="40% - Акцент4 2" xfId="108"/>
    <cellStyle name="40% - Акцент5" xfId="109"/>
    <cellStyle name="40% - Акцент5 2" xfId="110"/>
    <cellStyle name="40% - Акцент6" xfId="111"/>
    <cellStyle name="40% - Акцент6 2" xfId="112"/>
    <cellStyle name="40% – Акцентування1" xfId="113" customBuiltin="1"/>
    <cellStyle name="40% – Акцентування1 2" xfId="114"/>
    <cellStyle name="40% – Акцентування1 3" xfId="115"/>
    <cellStyle name="40% – Акцентування2" xfId="116" customBuiltin="1"/>
    <cellStyle name="40% – Акцентування2 2" xfId="117"/>
    <cellStyle name="40% – Акцентування2 3" xfId="118"/>
    <cellStyle name="40% – Акцентування3" xfId="119" customBuiltin="1"/>
    <cellStyle name="40% – Акцентування3 2" xfId="120"/>
    <cellStyle name="40% – Акцентування3 3" xfId="121"/>
    <cellStyle name="40% – Акцентування4" xfId="122" customBuiltin="1"/>
    <cellStyle name="40% – Акцентування4 2" xfId="123"/>
    <cellStyle name="40% – Акцентування4 3" xfId="124"/>
    <cellStyle name="40% – Акцентування5" xfId="125" customBuiltin="1"/>
    <cellStyle name="40% – Акцентування5 2" xfId="126"/>
    <cellStyle name="40% – Акцентування6" xfId="127" customBuiltin="1"/>
    <cellStyle name="40% – Акцентування6 2" xfId="128"/>
    <cellStyle name="40% – Акцентування6 3" xfId="129"/>
    <cellStyle name="60% - Акцент1" xfId="130"/>
    <cellStyle name="60% - Акцент1 2" xfId="131"/>
    <cellStyle name="60% - Акцент2" xfId="132"/>
    <cellStyle name="60% - Акцент2 2" xfId="133"/>
    <cellStyle name="60% - Акцент3" xfId="134"/>
    <cellStyle name="60% - Акцент3 2" xfId="135"/>
    <cellStyle name="60% - Акцент3 3" xfId="136"/>
    <cellStyle name="60% - Акцент3 4" xfId="137"/>
    <cellStyle name="60% - Акцент4" xfId="138"/>
    <cellStyle name="60% - Акцент4 2" xfId="139"/>
    <cellStyle name="60% - Акцент4 3" xfId="140"/>
    <cellStyle name="60% - Акцент4 4" xfId="141"/>
    <cellStyle name="60% - Акцент5" xfId="142"/>
    <cellStyle name="60% - Акцент5 2" xfId="143"/>
    <cellStyle name="60% - Акцент6" xfId="144"/>
    <cellStyle name="60% - Акцент6 2" xfId="145"/>
    <cellStyle name="60% - Акцент6 3" xfId="146"/>
    <cellStyle name="60% - Акцент6 4" xfId="147"/>
    <cellStyle name="60% – Акцентування1" xfId="148" customBuiltin="1"/>
    <cellStyle name="60% – Акцентування1 2" xfId="149"/>
    <cellStyle name="60% – Акцентування1 3" xfId="150"/>
    <cellStyle name="60% – Акцентування2" xfId="151" customBuiltin="1"/>
    <cellStyle name="60% – Акцентування2 2" xfId="152"/>
    <cellStyle name="60% – Акцентування2 3" xfId="153"/>
    <cellStyle name="60% – Акцентування3" xfId="154" customBuiltin="1"/>
    <cellStyle name="60% – Акцентування3 2" xfId="155"/>
    <cellStyle name="60% – Акцентування3 3" xfId="156"/>
    <cellStyle name="60% – Акцентування4" xfId="157" customBuiltin="1"/>
    <cellStyle name="60% – Акцентування4 2" xfId="158"/>
    <cellStyle name="60% – Акцентування4 3" xfId="159"/>
    <cellStyle name="60% – Акцентування5" xfId="160" customBuiltin="1"/>
    <cellStyle name="60% – Акцентування5 2" xfId="161"/>
    <cellStyle name="60% – Акцентування6" xfId="162" customBuiltin="1"/>
    <cellStyle name="60% – Акцентування6 2" xfId="163"/>
    <cellStyle name="60% – Акцентування6 3" xfId="164"/>
    <cellStyle name="Aaia?iue [0]_laroux" xfId="165"/>
    <cellStyle name="Aaia?iue_laroux" xfId="166"/>
    <cellStyle name="C?O" xfId="167"/>
    <cellStyle name="Cena$" xfId="168"/>
    <cellStyle name="CenaZ?" xfId="169"/>
    <cellStyle name="Ceny$" xfId="170"/>
    <cellStyle name="CenyZ?" xfId="171"/>
    <cellStyle name="Comma [0]_1996-1997-план 10 місяців" xfId="172"/>
    <cellStyle name="Comma_1996-1997-план 10 місяців" xfId="173"/>
    <cellStyle name="Currency [0]_1996-1997-план 10 місяців" xfId="174"/>
    <cellStyle name="Currency_1996-1997-план 10 місяців" xfId="175"/>
    <cellStyle name="Data" xfId="176"/>
    <cellStyle name="Dziesietny [0]_Arkusz1" xfId="177"/>
    <cellStyle name="Dziesietny_Arkusz1" xfId="178"/>
    <cellStyle name="Followed Hyperlink" xfId="179"/>
    <cellStyle name="Headline I" xfId="180"/>
    <cellStyle name="Headline I 2" xfId="181"/>
    <cellStyle name="Headline II" xfId="182"/>
    <cellStyle name="Headline II 2" xfId="183"/>
    <cellStyle name="Headline III" xfId="184"/>
    <cellStyle name="Headline III 2" xfId="185"/>
    <cellStyle name="Hyperlink" xfId="186"/>
    <cellStyle name="Iau?iue_laroux" xfId="187"/>
    <cellStyle name="Marza" xfId="188"/>
    <cellStyle name="Marza%" xfId="189"/>
    <cellStyle name="Marza_Derg0103_pooblasti2" xfId="190"/>
    <cellStyle name="Nazwa" xfId="191"/>
    <cellStyle name="Normal_1996-1997-план 10 місяців" xfId="192"/>
    <cellStyle name="normalni_laroux" xfId="193"/>
    <cellStyle name="Normalny_A-FOUR TECH" xfId="194"/>
    <cellStyle name="Oeiainiaue [0]_laroux" xfId="195"/>
    <cellStyle name="Oeiainiaue_laroux" xfId="196"/>
    <cellStyle name="TrOds" xfId="197"/>
    <cellStyle name="Tytul" xfId="198"/>
    <cellStyle name="Walutowy [0]_Arkusz1" xfId="199"/>
    <cellStyle name="Walutowy_Arkusz1" xfId="200"/>
    <cellStyle name="Акцент1" xfId="201"/>
    <cellStyle name="Акцент1 2" xfId="202"/>
    <cellStyle name="Акцент2" xfId="203"/>
    <cellStyle name="Акцент2 2" xfId="204"/>
    <cellStyle name="Акцент3" xfId="205"/>
    <cellStyle name="Акцент3 2" xfId="206"/>
    <cellStyle name="Акцент4" xfId="207"/>
    <cellStyle name="Акцент4 2" xfId="208"/>
    <cellStyle name="Акцент5" xfId="209"/>
    <cellStyle name="Акцент5 2" xfId="210"/>
    <cellStyle name="Акцент6" xfId="211"/>
    <cellStyle name="Акцент6 2" xfId="212"/>
    <cellStyle name="Акцентування1" xfId="213" customBuiltin="1"/>
    <cellStyle name="Акцентування1 2" xfId="214"/>
    <cellStyle name="Акцентування2" xfId="215" customBuiltin="1"/>
    <cellStyle name="Акцентування2 2" xfId="216"/>
    <cellStyle name="Акцентування2 3" xfId="217"/>
    <cellStyle name="Акцентування3" xfId="218" customBuiltin="1"/>
    <cellStyle name="Акцентування3 2" xfId="219"/>
    <cellStyle name="Акцентування3 3" xfId="220"/>
    <cellStyle name="Акцентування4" xfId="221" customBuiltin="1"/>
    <cellStyle name="Акцентування4 2" xfId="222"/>
    <cellStyle name="Акцентування4 3" xfId="223"/>
    <cellStyle name="Акцентування5" xfId="224" customBuiltin="1"/>
    <cellStyle name="Акцентування5 2" xfId="225"/>
    <cellStyle name="Акцентування5 3" xfId="226"/>
    <cellStyle name="Акцентування6" xfId="227" customBuiltin="1"/>
    <cellStyle name="Акцентування6 2" xfId="228"/>
    <cellStyle name="Акцентування6 3" xfId="229"/>
    <cellStyle name="Ввід 2" xfId="230"/>
    <cellStyle name="Ввід 3" xfId="231"/>
    <cellStyle name="Ввод  2" xfId="232"/>
    <cellStyle name="Вывод" xfId="233"/>
    <cellStyle name="Вывод 2" xfId="234"/>
    <cellStyle name="Вычисление" xfId="235"/>
    <cellStyle name="Вычисление 2" xfId="236"/>
    <cellStyle name="Гарний" xfId="237"/>
    <cellStyle name="Добре 2" xfId="238"/>
    <cellStyle name="Заголовок 1" xfId="239" builtinId="16" customBuiltin="1"/>
    <cellStyle name="Заголовок 1 2" xfId="240"/>
    <cellStyle name="Заголовок 1 3" xfId="241"/>
    <cellStyle name="Заголовок 2" xfId="242" builtinId="17" customBuiltin="1"/>
    <cellStyle name="Заголовок 2 2" xfId="243"/>
    <cellStyle name="Заголовок 2 3" xfId="244"/>
    <cellStyle name="Заголовок 3" xfId="245" builtinId="18" customBuiltin="1"/>
    <cellStyle name="Заголовок 3 2" xfId="246"/>
    <cellStyle name="Заголовок 3 3" xfId="247"/>
    <cellStyle name="Заголовок 4" xfId="248" builtinId="19" customBuiltin="1"/>
    <cellStyle name="Заголовок 4 2" xfId="249"/>
    <cellStyle name="Заголовок 4 3" xfId="250"/>
    <cellStyle name="Звичайний 10" xfId="251"/>
    <cellStyle name="Звичайний 10 2" xfId="252"/>
    <cellStyle name="Звичайний 11" xfId="253"/>
    <cellStyle name="Звичайний 11 2" xfId="254"/>
    <cellStyle name="Звичайний 12" xfId="255"/>
    <cellStyle name="Звичайний 2" xfId="256"/>
    <cellStyle name="Звичайний 2 2" xfId="257"/>
    <cellStyle name="Звичайний 2 3" xfId="258"/>
    <cellStyle name="Звичайний 3" xfId="259"/>
    <cellStyle name="Звичайний 3 2" xfId="260"/>
    <cellStyle name="Звичайний 3 3" xfId="261"/>
    <cellStyle name="Звичайний 4" xfId="262"/>
    <cellStyle name="Звичайний 4 2" xfId="263"/>
    <cellStyle name="Звичайний 4 3" xfId="264"/>
    <cellStyle name="Звичайний 5" xfId="265"/>
    <cellStyle name="Звичайний 5 2" xfId="266"/>
    <cellStyle name="Звичайний 6" xfId="267"/>
    <cellStyle name="Звичайний 6 2" xfId="268"/>
    <cellStyle name="Звичайний 7" xfId="269"/>
    <cellStyle name="Звичайний 7 2" xfId="270"/>
    <cellStyle name="Звичайний 8" xfId="271"/>
    <cellStyle name="Звичайний 8 2" xfId="272"/>
    <cellStyle name="Звичайний 9" xfId="273"/>
    <cellStyle name="Звичайний 9 2" xfId="274"/>
    <cellStyle name="Зв'язана клітинка 2" xfId="275"/>
    <cellStyle name="Итог" xfId="276"/>
    <cellStyle name="Итог 2" xfId="277"/>
    <cellStyle name="Контрольна клітинка 2" xfId="278"/>
    <cellStyle name="Контрольна клітинка 3" xfId="279"/>
    <cellStyle name="Контрольная ячейка 2" xfId="280"/>
    <cellStyle name="Назва 2" xfId="281"/>
    <cellStyle name="Назва 3" xfId="282"/>
    <cellStyle name="Название 2" xfId="283"/>
    <cellStyle name="Нейтральний" xfId="284"/>
    <cellStyle name="Нейтральный" xfId="285"/>
    <cellStyle name="Нейтральный 2" xfId="286"/>
    <cellStyle name="Обчислення" xfId="287" customBuiltin="1"/>
    <cellStyle name="Обчислення 2" xfId="288"/>
    <cellStyle name="Обчислення 3" xfId="289"/>
    <cellStyle name="Обычный" xfId="0" builtinId="0"/>
    <cellStyle name="Обычный 10" xfId="290"/>
    <cellStyle name="Обычный 10 2" xfId="291"/>
    <cellStyle name="Обычный 11" xfId="292"/>
    <cellStyle name="Обычный 11 2" xfId="293"/>
    <cellStyle name="Обычный 12" xfId="294"/>
    <cellStyle name="Обычный 12 2" xfId="295"/>
    <cellStyle name="Обычный 13" xfId="296"/>
    <cellStyle name="Обычный 13 2" xfId="297"/>
    <cellStyle name="Обычный 14" xfId="298"/>
    <cellStyle name="Обычный 14 2" xfId="299"/>
    <cellStyle name="Обычный 15" xfId="300"/>
    <cellStyle name="Обычный 15 2" xfId="301"/>
    <cellStyle name="Обычный 16" xfId="302"/>
    <cellStyle name="Обычный 16 2" xfId="303"/>
    <cellStyle name="Обычный 17" xfId="304"/>
    <cellStyle name="Обычный 17 2" xfId="305"/>
    <cellStyle name="Обычный 18" xfId="306"/>
    <cellStyle name="Обычный 18 2" xfId="307"/>
    <cellStyle name="Обычный 19" xfId="308"/>
    <cellStyle name="Обычный 2" xfId="309"/>
    <cellStyle name="Обычный 2 2" xfId="310"/>
    <cellStyle name="Обычный 20" xfId="311"/>
    <cellStyle name="Обычный 3" xfId="312"/>
    <cellStyle name="Обычный 3 2" xfId="313"/>
    <cellStyle name="Обычный 4" xfId="314"/>
    <cellStyle name="Обычный 4 2" xfId="315"/>
    <cellStyle name="Обычный 5" xfId="316"/>
    <cellStyle name="Обычный 5 2" xfId="317"/>
    <cellStyle name="Обычный 6" xfId="318"/>
    <cellStyle name="Обычный 6 2" xfId="319"/>
    <cellStyle name="Обычный 7" xfId="320"/>
    <cellStyle name="Обычный 7 2" xfId="321"/>
    <cellStyle name="Обычный 8" xfId="322"/>
    <cellStyle name="Обычный 8 2" xfId="323"/>
    <cellStyle name="Обычный 9" xfId="324"/>
    <cellStyle name="Обычный 9 2" xfId="325"/>
    <cellStyle name="Обычный_lviv 2" xfId="326"/>
    <cellStyle name="Обычный_Вл закр на 01032003(затвбюджети)" xfId="327"/>
    <cellStyle name="Обычный_осн табл 01.01.2019" xfId="328"/>
    <cellStyle name="Обычный_Таблиця" xfId="329"/>
    <cellStyle name="Підсумок" xfId="330" customBuiltin="1"/>
    <cellStyle name="Підсумок 2" xfId="331"/>
    <cellStyle name="Плохой" xfId="332"/>
    <cellStyle name="Плохой 2" xfId="333"/>
    <cellStyle name="Поганий" xfId="334" customBuiltin="1"/>
    <cellStyle name="Поганий 2" xfId="335"/>
    <cellStyle name="Пояснение" xfId="336"/>
    <cellStyle name="Пояснение 2" xfId="337"/>
    <cellStyle name="Примечание" xfId="338"/>
    <cellStyle name="Примечание 2" xfId="339"/>
    <cellStyle name="Примечание 3" xfId="340"/>
    <cellStyle name="Примечание 4" xfId="341"/>
    <cellStyle name="Примітка" xfId="342" customBuiltin="1"/>
    <cellStyle name="Примітка 2" xfId="343"/>
    <cellStyle name="Примітка 2 2" xfId="344"/>
    <cellStyle name="Примітка 3" xfId="345"/>
    <cellStyle name="Примітка 3 2" xfId="346"/>
    <cellStyle name="Примітка 4" xfId="347"/>
    <cellStyle name="Примітка 5" xfId="348"/>
    <cellStyle name="Примітка 6" xfId="349"/>
    <cellStyle name="Результат" xfId="350" customBuiltin="1"/>
    <cellStyle name="Результат 2" xfId="351"/>
    <cellStyle name="Результат 3" xfId="352"/>
    <cellStyle name="Связанная ячейка 2" xfId="353"/>
    <cellStyle name="Середній" xfId="354" customBuiltin="1"/>
    <cellStyle name="Середній 2" xfId="355"/>
    <cellStyle name="Стиль 1" xfId="356"/>
    <cellStyle name="Текст попередження 2" xfId="357"/>
    <cellStyle name="Текст пояснення" xfId="358" customBuiltin="1"/>
    <cellStyle name="Текст пояснення 2" xfId="359"/>
    <cellStyle name="Текст предупреждения 2" xfId="360"/>
    <cellStyle name="Тысячи [0]_Розподіл (2)" xfId="361"/>
    <cellStyle name="Тысячи_бюджет 1998 по клас." xfId="362"/>
    <cellStyle name="Фінансовий 2" xfId="363"/>
    <cellStyle name="Хороший 2" xfId="364"/>
    <cellStyle name="ЏђЋ–…Ќ’Ќ›‰" xfId="365"/>
    <cellStyle name="ЏђЋ–…Ќ’Ќ›‰ 2" xfId="36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9ED89000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.Yavorska/2020/01.11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.Yavorska/2020/01.11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2">
    <pageSetUpPr fitToPage="1"/>
  </sheetPr>
  <dimension ref="A1:P47"/>
  <sheetViews>
    <sheetView tabSelected="1" zoomScale="70" zoomScaleNormal="70" zoomScaleSheetLayoutView="100" workbookViewId="0">
      <pane ySplit="4" topLeftCell="A5" activePane="bottomLeft" state="frozen"/>
      <selection pane="bottomLeft" activeCell="J20" sqref="J20"/>
    </sheetView>
  </sheetViews>
  <sheetFormatPr defaultColWidth="9.109375" defaultRowHeight="13.2"/>
  <cols>
    <col min="1" max="1" width="6.6640625" style="55" customWidth="1"/>
    <col min="2" max="2" width="48.5546875" style="55" customWidth="1"/>
    <col min="3" max="3" width="20.44140625" style="55" customWidth="1"/>
    <col min="4" max="5" width="20.5546875" style="58" customWidth="1"/>
    <col min="6" max="7" width="19.109375" style="59" customWidth="1"/>
    <col min="8" max="8" width="19.33203125" style="55" customWidth="1"/>
    <col min="9" max="9" width="13.6640625" style="55" customWidth="1"/>
    <col min="10" max="10" width="21.5546875" style="55" bestFit="1" customWidth="1"/>
    <col min="11" max="11" width="16.5546875" style="55" customWidth="1"/>
    <col min="12" max="12" width="11.88671875" style="55" customWidth="1"/>
    <col min="13" max="13" width="17.88671875" style="55" customWidth="1"/>
    <col min="14" max="14" width="9.109375" style="55"/>
    <col min="15" max="15" width="19.33203125" style="55" customWidth="1"/>
    <col min="16" max="16384" width="9.109375" style="55"/>
  </cols>
  <sheetData>
    <row r="1" spans="1:16" ht="19.5" customHeight="1">
      <c r="A1" s="192" t="s">
        <v>139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2" spans="1:16" ht="30" customHeight="1">
      <c r="A2" s="23"/>
      <c r="B2" s="23"/>
      <c r="C2" s="23"/>
      <c r="D2" s="24"/>
      <c r="E2" s="24"/>
      <c r="F2" s="24"/>
      <c r="G2" s="24"/>
      <c r="H2" s="25"/>
      <c r="I2" s="26"/>
      <c r="L2" s="26"/>
      <c r="M2" s="14" t="s">
        <v>29</v>
      </c>
    </row>
    <row r="3" spans="1:16" ht="49.5" customHeight="1">
      <c r="A3" s="193" t="s">
        <v>11</v>
      </c>
      <c r="B3" s="194"/>
      <c r="C3" s="199" t="s">
        <v>41</v>
      </c>
      <c r="D3" s="197" t="s">
        <v>123</v>
      </c>
      <c r="E3" s="203" t="s">
        <v>124</v>
      </c>
      <c r="F3" s="199" t="s">
        <v>120</v>
      </c>
      <c r="G3" s="199" t="s">
        <v>132</v>
      </c>
      <c r="H3" s="197" t="s">
        <v>128</v>
      </c>
      <c r="I3" s="201" t="s">
        <v>121</v>
      </c>
      <c r="J3" s="202"/>
      <c r="K3" s="203" t="s">
        <v>122</v>
      </c>
      <c r="L3" s="201" t="s">
        <v>133</v>
      </c>
      <c r="M3" s="202"/>
    </row>
    <row r="4" spans="1:16" s="56" customFormat="1" ht="39" customHeight="1">
      <c r="A4" s="195"/>
      <c r="B4" s="196"/>
      <c r="C4" s="200"/>
      <c r="D4" s="198"/>
      <c r="E4" s="204"/>
      <c r="F4" s="200"/>
      <c r="G4" s="200"/>
      <c r="H4" s="198"/>
      <c r="I4" s="15" t="s">
        <v>0</v>
      </c>
      <c r="J4" s="15" t="s">
        <v>1</v>
      </c>
      <c r="K4" s="204"/>
      <c r="L4" s="15" t="s">
        <v>0</v>
      </c>
      <c r="M4" s="15" t="s">
        <v>1</v>
      </c>
    </row>
    <row r="5" spans="1:16" s="57" customFormat="1" ht="30" customHeight="1">
      <c r="A5" s="208" t="s">
        <v>12</v>
      </c>
      <c r="B5" s="209"/>
      <c r="C5" s="88">
        <f>C6+C22</f>
        <v>59429408.427300006</v>
      </c>
      <c r="D5" s="51">
        <f>D6+D22</f>
        <v>52567595.562619999</v>
      </c>
      <c r="E5" s="52">
        <f t="shared" ref="E5:E32" si="0">D5/C5*100</f>
        <v>88.453842893162786</v>
      </c>
      <c r="F5" s="50"/>
      <c r="G5" s="50"/>
      <c r="H5" s="51">
        <f>H6+H22</f>
        <v>67307945.770290002</v>
      </c>
      <c r="I5" s="52">
        <f t="shared" ref="I5:I29" si="1">H5/D5*100</f>
        <v>128.04075409937838</v>
      </c>
      <c r="J5" s="53">
        <f t="shared" ref="J5:J29" si="2">H5-D5</f>
        <v>14740350.207670003</v>
      </c>
      <c r="K5" s="53"/>
      <c r="L5" s="52"/>
      <c r="M5" s="53"/>
    </row>
    <row r="6" spans="1:16" s="57" customFormat="1" ht="30" customHeight="1">
      <c r="A6" s="210" t="s">
        <v>13</v>
      </c>
      <c r="B6" s="211"/>
      <c r="C6" s="48">
        <f>C7+C16</f>
        <v>18607725.302439999</v>
      </c>
      <c r="D6" s="46">
        <f>D7+D16</f>
        <v>16755228.65533</v>
      </c>
      <c r="E6" s="139">
        <f t="shared" si="0"/>
        <v>90.044475522931961</v>
      </c>
      <c r="F6" s="96">
        <f>F7+F16</f>
        <v>21906972.985620003</v>
      </c>
      <c r="G6" s="89"/>
      <c r="H6" s="46">
        <f>H7+H16</f>
        <v>20122933.660950001</v>
      </c>
      <c r="I6" s="47">
        <f t="shared" si="1"/>
        <v>120.09942731846097</v>
      </c>
      <c r="J6" s="49">
        <f t="shared" si="2"/>
        <v>3367705.0056200009</v>
      </c>
      <c r="K6" s="49">
        <f>H6/F6*100</f>
        <v>91.856294679136795</v>
      </c>
      <c r="L6" s="90">
        <f>H6/F6*100</f>
        <v>91.856294679136795</v>
      </c>
      <c r="M6" s="91"/>
    </row>
    <row r="7" spans="1:16" s="56" customFormat="1" ht="27" customHeight="1">
      <c r="A7" s="212" t="s">
        <v>2</v>
      </c>
      <c r="B7" s="213"/>
      <c r="C7" s="18">
        <v>17045023.706489999</v>
      </c>
      <c r="D7" s="38">
        <v>15364077.21242</v>
      </c>
      <c r="E7" s="140">
        <f t="shared" si="0"/>
        <v>90.138197969006242</v>
      </c>
      <c r="F7" s="18">
        <f>'мб зф по АТО '!C86</f>
        <v>20070319.610970002</v>
      </c>
      <c r="G7" s="18">
        <f>'мб зф по АТО '!D86</f>
        <v>18301718.606870003</v>
      </c>
      <c r="H7" s="38">
        <v>18737282.539620001</v>
      </c>
      <c r="I7" s="19">
        <f t="shared" si="1"/>
        <v>121.95514433156566</v>
      </c>
      <c r="J7" s="41">
        <f t="shared" si="2"/>
        <v>3373205.3272000011</v>
      </c>
      <c r="K7" s="41">
        <f>H7/F7*100</f>
        <v>93.358167198187559</v>
      </c>
      <c r="L7" s="92">
        <f>H7/G7*100</f>
        <v>102.37990727595658</v>
      </c>
      <c r="M7" s="93">
        <f>H7-G7</f>
        <v>435563.93274999782</v>
      </c>
      <c r="O7"/>
    </row>
    <row r="8" spans="1:16" s="56" customFormat="1" ht="24" customHeight="1">
      <c r="A8" s="44" t="s">
        <v>5</v>
      </c>
      <c r="B8" s="36" t="s">
        <v>8</v>
      </c>
      <c r="C8" s="16">
        <v>10921752.08639</v>
      </c>
      <c r="D8" s="39">
        <v>9655073.1538600009</v>
      </c>
      <c r="E8" s="141">
        <f t="shared" si="0"/>
        <v>88.402236907497155</v>
      </c>
      <c r="F8" s="16">
        <v>12936192.83543</v>
      </c>
      <c r="G8" s="16">
        <v>11617002.373259999</v>
      </c>
      <c r="H8" s="39">
        <v>11661116.89549</v>
      </c>
      <c r="I8" s="17">
        <f t="shared" si="1"/>
        <v>120.7770952085226</v>
      </c>
      <c r="J8" s="42">
        <f t="shared" si="2"/>
        <v>2006043.7416299991</v>
      </c>
      <c r="K8" s="42">
        <f t="shared" ref="K8:K21" si="3">H8/F8*100</f>
        <v>90.143344675198506</v>
      </c>
      <c r="L8" s="94">
        <f t="shared" ref="L8:L21" si="4">H8/G8*100</f>
        <v>100.37974101074082</v>
      </c>
      <c r="M8" s="95">
        <f t="shared" ref="M8:M21" si="5">H8-G8</f>
        <v>44114.522230001166</v>
      </c>
      <c r="O8"/>
    </row>
    <row r="9" spans="1:16" s="56" customFormat="1" ht="24" customHeight="1">
      <c r="A9" s="37"/>
      <c r="B9" s="36" t="s">
        <v>9</v>
      </c>
      <c r="C9" s="16">
        <v>288795.15429999999</v>
      </c>
      <c r="D9" s="39">
        <v>282993.39701000002</v>
      </c>
      <c r="E9" s="141">
        <f t="shared" si="0"/>
        <v>97.9910475630858</v>
      </c>
      <c r="F9" s="16">
        <v>420662.28151999996</v>
      </c>
      <c r="G9" s="16">
        <v>417216.58056999999</v>
      </c>
      <c r="H9" s="39">
        <v>441685.71945999999</v>
      </c>
      <c r="I9" s="17">
        <f>H9/D9*100</f>
        <v>156.07633398046823</v>
      </c>
      <c r="J9" s="42">
        <f t="shared" si="2"/>
        <v>158692.32244999998</v>
      </c>
      <c r="K9" s="42">
        <f t="shared" si="3"/>
        <v>104.9976997852137</v>
      </c>
      <c r="L9" s="94">
        <f t="shared" si="4"/>
        <v>105.86485293958603</v>
      </c>
      <c r="M9" s="95">
        <f t="shared" si="5"/>
        <v>24469.138890000002</v>
      </c>
      <c r="O9"/>
    </row>
    <row r="10" spans="1:16" s="56" customFormat="1" ht="33" customHeight="1">
      <c r="A10" s="37"/>
      <c r="B10" s="36" t="s">
        <v>15</v>
      </c>
      <c r="C10" s="16">
        <v>181219.68693</v>
      </c>
      <c r="D10" s="39">
        <v>172360.33085</v>
      </c>
      <c r="E10" s="141">
        <f t="shared" si="0"/>
        <v>95.111261789442267</v>
      </c>
      <c r="F10" s="16">
        <v>229345.63814</v>
      </c>
      <c r="G10" s="16">
        <v>214207.02114</v>
      </c>
      <c r="H10" s="39">
        <v>245542.40195</v>
      </c>
      <c r="I10" s="17">
        <f t="shared" si="1"/>
        <v>142.45876689787059</v>
      </c>
      <c r="J10" s="42">
        <f t="shared" si="2"/>
        <v>73182.071100000001</v>
      </c>
      <c r="K10" s="42">
        <f t="shared" si="3"/>
        <v>107.06216344089046</v>
      </c>
      <c r="L10" s="94">
        <f t="shared" si="4"/>
        <v>114.62854982214614</v>
      </c>
      <c r="M10" s="95">
        <f t="shared" si="5"/>
        <v>31335.380810000002</v>
      </c>
      <c r="O10"/>
    </row>
    <row r="11" spans="1:16" s="56" customFormat="1" ht="24" customHeight="1">
      <c r="A11" s="37"/>
      <c r="B11" s="36" t="s">
        <v>37</v>
      </c>
      <c r="C11" s="16">
        <v>1091561.1654399999</v>
      </c>
      <c r="D11" s="39">
        <v>994198.49557999999</v>
      </c>
      <c r="E11" s="141">
        <f t="shared" si="0"/>
        <v>91.080420141114686</v>
      </c>
      <c r="F11" s="16">
        <v>1125942.26003</v>
      </c>
      <c r="G11" s="16">
        <v>1026579.3748700001</v>
      </c>
      <c r="H11" s="39">
        <v>1083019.04308</v>
      </c>
      <c r="I11" s="17">
        <f t="shared" si="1"/>
        <v>108.93388472170071</v>
      </c>
      <c r="J11" s="42">
        <f t="shared" si="2"/>
        <v>88820.547499999986</v>
      </c>
      <c r="K11" s="42">
        <f t="shared" si="3"/>
        <v>96.187795904484801</v>
      </c>
      <c r="L11" s="94">
        <f t="shared" si="4"/>
        <v>105.49783773097401</v>
      </c>
      <c r="M11" s="95">
        <f t="shared" si="5"/>
        <v>56439.668209999916</v>
      </c>
      <c r="O11"/>
    </row>
    <row r="12" spans="1:16" s="56" customFormat="1" ht="23.25" customHeight="1">
      <c r="A12" s="37"/>
      <c r="B12" s="36" t="s">
        <v>16</v>
      </c>
      <c r="C12" s="16">
        <v>392930.82500999997</v>
      </c>
      <c r="D12" s="39">
        <v>370789.40992000001</v>
      </c>
      <c r="E12" s="141">
        <f t="shared" si="0"/>
        <v>94.365060290335705</v>
      </c>
      <c r="F12" s="16">
        <v>493728.85199</v>
      </c>
      <c r="G12" s="16">
        <v>466697.56364000007</v>
      </c>
      <c r="H12" s="39">
        <v>491371.77823</v>
      </c>
      <c r="I12" s="17">
        <f t="shared" si="1"/>
        <v>132.52044559093969</v>
      </c>
      <c r="J12" s="42">
        <f t="shared" si="2"/>
        <v>120582.36830999999</v>
      </c>
      <c r="K12" s="42">
        <f t="shared" si="3"/>
        <v>99.522597524835817</v>
      </c>
      <c r="L12" s="94">
        <f t="shared" si="4"/>
        <v>105.28698165843289</v>
      </c>
      <c r="M12" s="95">
        <f t="shared" si="5"/>
        <v>24674.21458999993</v>
      </c>
      <c r="O12"/>
    </row>
    <row r="13" spans="1:16" s="56" customFormat="1" ht="24" customHeight="1">
      <c r="A13" s="37"/>
      <c r="B13" s="36" t="s">
        <v>17</v>
      </c>
      <c r="C13" s="16">
        <v>1233801.7045799999</v>
      </c>
      <c r="D13" s="39">
        <v>1112956.29088</v>
      </c>
      <c r="E13" s="141">
        <f t="shared" si="0"/>
        <v>90.205442799162199</v>
      </c>
      <c r="F13" s="179">
        <v>1377275.2553400001</v>
      </c>
      <c r="G13" s="179">
        <v>1262384.85873</v>
      </c>
      <c r="H13" s="39">
        <v>1252573.52462</v>
      </c>
      <c r="I13" s="17">
        <f t="shared" si="1"/>
        <v>112.54471850189252</v>
      </c>
      <c r="J13" s="42">
        <f t="shared" si="2"/>
        <v>139617.23374000005</v>
      </c>
      <c r="K13" s="42">
        <f t="shared" si="3"/>
        <v>90.945765544214638</v>
      </c>
      <c r="L13" s="94">
        <f t="shared" si="4"/>
        <v>99.222793742958032</v>
      </c>
      <c r="M13" s="95">
        <f t="shared" si="5"/>
        <v>-9811.3341099999379</v>
      </c>
      <c r="O13"/>
    </row>
    <row r="14" spans="1:16" s="56" customFormat="1" ht="24" customHeight="1">
      <c r="A14" s="37"/>
      <c r="B14" s="36" t="s">
        <v>6</v>
      </c>
      <c r="C14" s="16">
        <v>2489358.3295700001</v>
      </c>
      <c r="D14" s="39">
        <v>2374803.9230999998</v>
      </c>
      <c r="E14" s="141">
        <f t="shared" si="0"/>
        <v>95.398235556960259</v>
      </c>
      <c r="F14" s="16">
        <v>2970798.0709600002</v>
      </c>
      <c r="G14" s="16">
        <v>2827305.43096</v>
      </c>
      <c r="H14" s="39">
        <v>3041344.2701900001</v>
      </c>
      <c r="I14" s="17">
        <f t="shared" si="1"/>
        <v>128.06717390882184</v>
      </c>
      <c r="J14" s="42">
        <f t="shared" si="2"/>
        <v>666540.34709000029</v>
      </c>
      <c r="K14" s="42">
        <f t="shared" si="3"/>
        <v>102.37465480806655</v>
      </c>
      <c r="L14" s="94">
        <f t="shared" si="4"/>
        <v>107.57041799892571</v>
      </c>
      <c r="M14" s="95">
        <f t="shared" si="5"/>
        <v>214038.83923000004</v>
      </c>
      <c r="O14"/>
    </row>
    <row r="15" spans="1:16" s="56" customFormat="1" ht="28.5" customHeight="1">
      <c r="A15" s="37"/>
      <c r="B15" s="36" t="s">
        <v>7</v>
      </c>
      <c r="C15" s="16">
        <v>193592.28325000001</v>
      </c>
      <c r="D15" s="39">
        <v>174755.11588999999</v>
      </c>
      <c r="E15" s="141">
        <f t="shared" si="0"/>
        <v>90.269670338215818</v>
      </c>
      <c r="F15" s="16">
        <v>233319.26587</v>
      </c>
      <c r="G15" s="16">
        <v>215092.23400999999</v>
      </c>
      <c r="H15" s="39">
        <v>218574.51811999999</v>
      </c>
      <c r="I15" s="17">
        <f t="shared" si="1"/>
        <v>125.07474645696909</v>
      </c>
      <c r="J15" s="42">
        <f t="shared" si="2"/>
        <v>43819.402230000007</v>
      </c>
      <c r="K15" s="42">
        <f t="shared" si="3"/>
        <v>93.680441392175723</v>
      </c>
      <c r="L15" s="94">
        <f t="shared" si="4"/>
        <v>101.61897249616094</v>
      </c>
      <c r="M15" s="95">
        <f t="shared" si="5"/>
        <v>3482.2841100000078</v>
      </c>
      <c r="O15"/>
      <c r="P15" s="60"/>
    </row>
    <row r="16" spans="1:16" s="56" customFormat="1" ht="27" customHeight="1">
      <c r="A16" s="212" t="s">
        <v>26</v>
      </c>
      <c r="B16" s="213"/>
      <c r="C16" s="18">
        <v>1562701.59595</v>
      </c>
      <c r="D16" s="38">
        <v>1391151.44291</v>
      </c>
      <c r="E16" s="140">
        <f t="shared" si="0"/>
        <v>89.022206575804319</v>
      </c>
      <c r="F16" s="18">
        <v>1836653.3746500001</v>
      </c>
      <c r="G16" s="18"/>
      <c r="H16" s="38">
        <v>1385651.12133</v>
      </c>
      <c r="I16" s="19">
        <f t="shared" si="1"/>
        <v>99.604620934116667</v>
      </c>
      <c r="J16" s="41">
        <f t="shared" si="2"/>
        <v>-5500.3215799999889</v>
      </c>
      <c r="K16" s="41">
        <f t="shared" si="3"/>
        <v>75.444345702631836</v>
      </c>
      <c r="L16" s="92"/>
      <c r="M16" s="93"/>
      <c r="O16"/>
      <c r="P16" s="60"/>
    </row>
    <row r="17" spans="1:16" s="56" customFormat="1" ht="24" customHeight="1">
      <c r="A17" s="44" t="s">
        <v>5</v>
      </c>
      <c r="B17" s="35" t="s">
        <v>28</v>
      </c>
      <c r="C17" s="16">
        <v>51995.443500000001</v>
      </c>
      <c r="D17" s="39">
        <v>51401.583830000003</v>
      </c>
      <c r="E17" s="141">
        <f t="shared" si="0"/>
        <v>98.857862093242844</v>
      </c>
      <c r="F17" s="16">
        <v>49977.512179999991</v>
      </c>
      <c r="G17" s="16">
        <v>48353.554179999992</v>
      </c>
      <c r="H17" s="39">
        <v>60603.874790000002</v>
      </c>
      <c r="I17" s="17">
        <f t="shared" si="1"/>
        <v>117.90273815381769</v>
      </c>
      <c r="J17" s="42">
        <f t="shared" si="2"/>
        <v>9202.2909599999984</v>
      </c>
      <c r="K17" s="42">
        <f t="shared" si="3"/>
        <v>121.26228807013821</v>
      </c>
      <c r="L17" s="94">
        <f t="shared" si="4"/>
        <v>125.33489175252186</v>
      </c>
      <c r="M17" s="95">
        <f t="shared" si="5"/>
        <v>12250.32061000001</v>
      </c>
      <c r="O17"/>
      <c r="P17" s="60"/>
    </row>
    <row r="18" spans="1:16" s="56" customFormat="1" ht="33" customHeight="1">
      <c r="A18" s="44"/>
      <c r="B18" s="35" t="s">
        <v>19</v>
      </c>
      <c r="C18" s="16">
        <v>214525.4541</v>
      </c>
      <c r="D18" s="39">
        <v>204882.96901999999</v>
      </c>
      <c r="E18" s="141">
        <f t="shared" si="0"/>
        <v>95.505202345123479</v>
      </c>
      <c r="F18" s="16">
        <v>158183.861</v>
      </c>
      <c r="G18" s="16">
        <v>134128.861</v>
      </c>
      <c r="H18" s="39">
        <v>55312.978459999998</v>
      </c>
      <c r="I18" s="17">
        <f t="shared" si="1"/>
        <v>26.997353037479915</v>
      </c>
      <c r="J18" s="42">
        <f t="shared" si="2"/>
        <v>-149569.99056000001</v>
      </c>
      <c r="K18" s="42">
        <f t="shared" si="3"/>
        <v>34.967523305048168</v>
      </c>
      <c r="L18" s="94">
        <f t="shared" si="4"/>
        <v>41.238684983688927</v>
      </c>
      <c r="M18" s="95">
        <f t="shared" si="5"/>
        <v>-78815.882540000006</v>
      </c>
      <c r="O18"/>
      <c r="P18" s="60"/>
    </row>
    <row r="19" spans="1:16" s="56" customFormat="1" ht="24" customHeight="1">
      <c r="A19" s="44"/>
      <c r="B19" s="35" t="s">
        <v>36</v>
      </c>
      <c r="C19" s="16">
        <v>594501.84802000003</v>
      </c>
      <c r="D19" s="39">
        <v>503980.08656999998</v>
      </c>
      <c r="E19" s="141">
        <f t="shared" si="0"/>
        <v>84.773510502703303</v>
      </c>
      <c r="F19" s="16">
        <v>484347.18001000001</v>
      </c>
      <c r="G19" s="16"/>
      <c r="H19" s="39">
        <v>639893.27703999996</v>
      </c>
      <c r="I19" s="17">
        <f t="shared" si="1"/>
        <v>126.96796839633116</v>
      </c>
      <c r="J19" s="42">
        <f t="shared" si="2"/>
        <v>135913.19046999997</v>
      </c>
      <c r="K19" s="42">
        <f t="shared" si="3"/>
        <v>132.11458710811291</v>
      </c>
      <c r="L19" s="94"/>
      <c r="M19" s="95"/>
      <c r="O19"/>
      <c r="P19" s="60"/>
    </row>
    <row r="20" spans="1:16" s="56" customFormat="1" ht="24" customHeight="1">
      <c r="A20" s="44"/>
      <c r="B20" s="35" t="s">
        <v>38</v>
      </c>
      <c r="C20" s="16">
        <v>251722.80752999999</v>
      </c>
      <c r="D20" s="39">
        <v>201503.24565</v>
      </c>
      <c r="E20" s="141">
        <f t="shared" si="0"/>
        <v>80.049657648119592</v>
      </c>
      <c r="F20" s="16">
        <v>468202.54165999999</v>
      </c>
      <c r="G20" s="16">
        <v>402836.80163</v>
      </c>
      <c r="H20" s="39">
        <v>292811.70289999997</v>
      </c>
      <c r="I20" s="17">
        <f t="shared" si="1"/>
        <v>145.31364095673064</v>
      </c>
      <c r="J20" s="42">
        <f t="shared" si="2"/>
        <v>91308.457249999978</v>
      </c>
      <c r="K20" s="42">
        <f t="shared" si="3"/>
        <v>62.539537239982437</v>
      </c>
      <c r="L20" s="94">
        <f t="shared" si="4"/>
        <v>72.687426202172929</v>
      </c>
      <c r="M20" s="95">
        <f t="shared" si="5"/>
        <v>-110025.09873000003</v>
      </c>
      <c r="O20"/>
      <c r="P20" s="60"/>
    </row>
    <row r="21" spans="1:16" s="56" customFormat="1" ht="24" customHeight="1">
      <c r="A21" s="44"/>
      <c r="B21" s="36" t="s">
        <v>10</v>
      </c>
      <c r="C21" s="16">
        <v>430153.62666000001</v>
      </c>
      <c r="D21" s="39">
        <v>410954.86232999997</v>
      </c>
      <c r="E21" s="141">
        <f t="shared" si="0"/>
        <v>95.536765671587602</v>
      </c>
      <c r="F21" s="16">
        <v>657121.31783000007</v>
      </c>
      <c r="G21" s="16">
        <v>606516.48671000008</v>
      </c>
      <c r="H21" s="39">
        <v>303859.1433</v>
      </c>
      <c r="I21" s="17">
        <f t="shared" si="1"/>
        <v>73.939785400567601</v>
      </c>
      <c r="J21" s="42">
        <f t="shared" si="2"/>
        <v>-107095.71902999998</v>
      </c>
      <c r="K21" s="42">
        <f t="shared" si="3"/>
        <v>46.240950499586376</v>
      </c>
      <c r="L21" s="94">
        <f t="shared" si="4"/>
        <v>50.099073967182569</v>
      </c>
      <c r="M21" s="95">
        <f t="shared" si="5"/>
        <v>-302657.34341000009</v>
      </c>
      <c r="O21"/>
    </row>
    <row r="22" spans="1:16" s="56" customFormat="1" ht="30" customHeight="1">
      <c r="A22" s="210" t="s">
        <v>14</v>
      </c>
      <c r="B22" s="211"/>
      <c r="C22" s="48">
        <v>40821683.124860004</v>
      </c>
      <c r="D22" s="46">
        <v>35812366.907289997</v>
      </c>
      <c r="E22" s="139">
        <f t="shared" si="0"/>
        <v>87.728785698893972</v>
      </c>
      <c r="F22" s="48"/>
      <c r="G22" s="48"/>
      <c r="H22" s="38">
        <v>47185012.109339997</v>
      </c>
      <c r="I22" s="47">
        <f t="shared" si="1"/>
        <v>131.75619537097666</v>
      </c>
      <c r="J22" s="49">
        <f t="shared" si="2"/>
        <v>11372645.20205</v>
      </c>
      <c r="K22" s="49"/>
      <c r="L22" s="47"/>
      <c r="M22" s="49"/>
      <c r="O22"/>
    </row>
    <row r="23" spans="1:16" s="56" customFormat="1" ht="24" customHeight="1">
      <c r="A23" s="44" t="s">
        <v>5</v>
      </c>
      <c r="B23" s="35" t="s">
        <v>18</v>
      </c>
      <c r="C23" s="16">
        <v>4775535.8964099996</v>
      </c>
      <c r="D23" s="39">
        <v>4225312.6582000004</v>
      </c>
      <c r="E23" s="141">
        <f t="shared" si="0"/>
        <v>88.478293323611524</v>
      </c>
      <c r="F23" s="16"/>
      <c r="G23" s="16"/>
      <c r="H23" s="39">
        <v>5539693.7845700001</v>
      </c>
      <c r="I23" s="17">
        <f t="shared" si="1"/>
        <v>131.10731045711375</v>
      </c>
      <c r="J23" s="42">
        <f t="shared" si="2"/>
        <v>1314381.1263699997</v>
      </c>
      <c r="K23" s="42"/>
      <c r="L23" s="17"/>
      <c r="M23" s="42"/>
      <c r="O23"/>
    </row>
    <row r="24" spans="1:16" s="56" customFormat="1" ht="24" customHeight="1">
      <c r="A24" s="44"/>
      <c r="B24" s="45" t="s">
        <v>9</v>
      </c>
      <c r="C24" s="16">
        <v>2552187.4</v>
      </c>
      <c r="D24" s="39">
        <v>2494285.8845899999</v>
      </c>
      <c r="E24" s="141">
        <f t="shared" si="0"/>
        <v>97.731298437959538</v>
      </c>
      <c r="F24" s="16"/>
      <c r="G24" s="16"/>
      <c r="H24" s="39">
        <v>4022677.24211</v>
      </c>
      <c r="I24" s="17">
        <f t="shared" si="1"/>
        <v>161.2757088897703</v>
      </c>
      <c r="J24" s="42">
        <f t="shared" si="2"/>
        <v>1528391.3575200001</v>
      </c>
      <c r="K24" s="42"/>
      <c r="L24" s="17"/>
      <c r="M24" s="42"/>
      <c r="O24"/>
    </row>
    <row r="25" spans="1:16" s="56" customFormat="1" ht="33" customHeight="1">
      <c r="A25" s="44"/>
      <c r="B25" s="45" t="s">
        <v>15</v>
      </c>
      <c r="C25" s="16">
        <v>2534698.3530100002</v>
      </c>
      <c r="D25" s="39">
        <v>1215965.3414</v>
      </c>
      <c r="E25" s="141">
        <f t="shared" si="0"/>
        <v>47.972783031796233</v>
      </c>
      <c r="F25" s="16"/>
      <c r="G25" s="16"/>
      <c r="H25" s="39">
        <v>2345501.8655900001</v>
      </c>
      <c r="I25" s="17">
        <f t="shared" si="1"/>
        <v>192.8921644172448</v>
      </c>
      <c r="J25" s="42">
        <f t="shared" si="2"/>
        <v>1129536.52419</v>
      </c>
      <c r="K25" s="42"/>
      <c r="L25" s="17"/>
      <c r="M25" s="42"/>
      <c r="O25"/>
    </row>
    <row r="26" spans="1:16" s="56" customFormat="1" ht="24" customHeight="1">
      <c r="A26" s="44"/>
      <c r="B26" s="45" t="s">
        <v>20</v>
      </c>
      <c r="C26" s="16">
        <v>5438312.9396400005</v>
      </c>
      <c r="D26" s="39">
        <v>4927353.5165299997</v>
      </c>
      <c r="E26" s="141">
        <f t="shared" si="0"/>
        <v>90.604449784682217</v>
      </c>
      <c r="F26" s="16"/>
      <c r="G26" s="16"/>
      <c r="H26" s="39">
        <v>13404095.77751</v>
      </c>
      <c r="I26" s="17">
        <f t="shared" si="1"/>
        <v>272.03438382374469</v>
      </c>
      <c r="J26" s="42">
        <f t="shared" si="2"/>
        <v>8476742.2609800007</v>
      </c>
      <c r="K26" s="42"/>
      <c r="L26" s="17"/>
      <c r="M26" s="42"/>
      <c r="O26"/>
    </row>
    <row r="27" spans="1:16" s="56" customFormat="1" ht="23.25" customHeight="1">
      <c r="A27" s="44"/>
      <c r="B27" s="45" t="s">
        <v>21</v>
      </c>
      <c r="C27" s="16">
        <v>-3840781.5990499998</v>
      </c>
      <c r="D27" s="39">
        <v>-3172203.23104</v>
      </c>
      <c r="E27" s="141">
        <f t="shared" si="0"/>
        <v>82.592648116847627</v>
      </c>
      <c r="F27" s="16"/>
      <c r="G27" s="16"/>
      <c r="H27" s="39">
        <v>-9326320.6195999999</v>
      </c>
      <c r="I27" s="17">
        <f t="shared" si="1"/>
        <v>294.00135931840612</v>
      </c>
      <c r="J27" s="42">
        <f t="shared" si="2"/>
        <v>-6154117.3885599999</v>
      </c>
      <c r="K27" s="42"/>
      <c r="L27" s="17"/>
      <c r="M27" s="42"/>
      <c r="O27"/>
    </row>
    <row r="28" spans="1:16" s="56" customFormat="1" ht="24" customHeight="1">
      <c r="A28" s="44"/>
      <c r="B28" s="45" t="s">
        <v>22</v>
      </c>
      <c r="C28" s="16">
        <v>23404183.853259999</v>
      </c>
      <c r="D28" s="39">
        <v>20865099.510430001</v>
      </c>
      <c r="E28" s="141">
        <f t="shared" si="0"/>
        <v>89.151151953216583</v>
      </c>
      <c r="F28" s="16"/>
      <c r="G28" s="16"/>
      <c r="H28" s="39">
        <v>24636044.27871</v>
      </c>
      <c r="I28" s="17">
        <f t="shared" si="1"/>
        <v>118.07297763614781</v>
      </c>
      <c r="J28" s="42">
        <f t="shared" si="2"/>
        <v>3770944.7682799995</v>
      </c>
      <c r="K28" s="42"/>
      <c r="L28" s="17"/>
      <c r="M28" s="42"/>
      <c r="O28"/>
    </row>
    <row r="29" spans="1:16" s="56" customFormat="1" ht="24" customHeight="1">
      <c r="A29" s="44"/>
      <c r="B29" s="45" t="s">
        <v>23</v>
      </c>
      <c r="C29" s="16">
        <v>2670242.2231000001</v>
      </c>
      <c r="D29" s="39">
        <v>2417131.34987</v>
      </c>
      <c r="E29" s="141">
        <f>D29/C29*100</f>
        <v>90.521051946510212</v>
      </c>
      <c r="F29" s="16"/>
      <c r="G29" s="16"/>
      <c r="H29" s="39">
        <v>2369084.4099599998</v>
      </c>
      <c r="I29" s="17">
        <f t="shared" si="1"/>
        <v>98.012232975564856</v>
      </c>
      <c r="J29" s="42">
        <f t="shared" si="2"/>
        <v>-48046.93991000019</v>
      </c>
      <c r="K29" s="42"/>
      <c r="L29" s="17"/>
      <c r="M29" s="42"/>
      <c r="O29"/>
    </row>
    <row r="30" spans="1:16" ht="15" customHeight="1">
      <c r="A30" s="20"/>
      <c r="B30" s="20"/>
      <c r="C30" s="20"/>
      <c r="D30" s="21"/>
      <c r="E30" s="142"/>
      <c r="F30" s="27"/>
      <c r="G30" s="27"/>
      <c r="H30" s="28"/>
      <c r="I30" s="29"/>
      <c r="J30" s="43"/>
      <c r="K30" s="43"/>
      <c r="L30" s="29"/>
      <c r="M30" s="43"/>
    </row>
    <row r="31" spans="1:16" ht="27" customHeight="1">
      <c r="A31" s="205" t="s">
        <v>25</v>
      </c>
      <c r="B31" s="205"/>
      <c r="C31" s="16">
        <v>887989.2</v>
      </c>
      <c r="D31" s="39">
        <v>813990.10000000021</v>
      </c>
      <c r="E31" s="141">
        <f t="shared" si="0"/>
        <v>91.6666666666667</v>
      </c>
      <c r="F31" s="16">
        <v>1067841.3999999999</v>
      </c>
      <c r="G31" s="16">
        <f>'дотац по АТО'!D80</f>
        <v>978858.09999999963</v>
      </c>
      <c r="H31" s="40">
        <f>'дотац по АТО'!F80</f>
        <v>978858.09999999963</v>
      </c>
      <c r="I31" s="17">
        <f>H31/D31*100</f>
        <v>120.2543003901398</v>
      </c>
      <c r="J31" s="42">
        <f>H31-D31</f>
        <v>164867.99999999942</v>
      </c>
      <c r="K31" s="42">
        <f>H31/F31*100</f>
        <v>91.666992869914921</v>
      </c>
      <c r="L31" s="94">
        <f>H31/G31*100</f>
        <v>100</v>
      </c>
      <c r="M31" s="95">
        <f>H31-G31</f>
        <v>0</v>
      </c>
      <c r="O31"/>
    </row>
    <row r="32" spans="1:16" ht="27" customHeight="1">
      <c r="A32" s="206" t="s">
        <v>24</v>
      </c>
      <c r="B32" s="207"/>
      <c r="C32" s="16">
        <v>652906.1</v>
      </c>
      <c r="D32" s="39">
        <v>598497.9</v>
      </c>
      <c r="E32" s="141">
        <f t="shared" si="0"/>
        <v>91.666764945219541</v>
      </c>
      <c r="F32" s="16">
        <v>820454.5</v>
      </c>
      <c r="G32" s="16">
        <f>'дотац по АТО'!K80</f>
        <v>752083.20000000019</v>
      </c>
      <c r="H32" s="40">
        <f>'дотац по АТО'!M80</f>
        <v>752083.20000000019</v>
      </c>
      <c r="I32" s="17">
        <f>H32/D32*100</f>
        <v>125.66179430203516</v>
      </c>
      <c r="J32" s="42">
        <f>H32-D32</f>
        <v>153585.30000000016</v>
      </c>
      <c r="K32" s="42">
        <f>H32/F32*100</f>
        <v>91.666655493997567</v>
      </c>
      <c r="L32" s="17">
        <f>H32/G32*100</f>
        <v>100</v>
      </c>
      <c r="M32" s="42">
        <f>H32-G32</f>
        <v>0</v>
      </c>
      <c r="O32"/>
    </row>
    <row r="33" spans="1:13" ht="15" customHeight="1">
      <c r="A33" s="30"/>
      <c r="B33" s="30"/>
      <c r="C33" s="30"/>
      <c r="D33" s="31"/>
      <c r="E33" s="31"/>
      <c r="F33" s="31"/>
      <c r="G33" s="31"/>
      <c r="H33" s="27"/>
      <c r="I33" s="29"/>
      <c r="J33" s="29"/>
      <c r="K33" s="29"/>
      <c r="L33" s="29"/>
      <c r="M33" s="32"/>
    </row>
    <row r="34" spans="1:13" ht="14.4">
      <c r="A34" s="20"/>
      <c r="B34" s="20"/>
      <c r="C34" s="20"/>
      <c r="D34" s="61"/>
      <c r="E34" s="61"/>
      <c r="F34" s="22"/>
      <c r="G34" s="22"/>
      <c r="H34" s="61"/>
      <c r="I34" s="29"/>
      <c r="J34" s="29"/>
      <c r="K34" s="29"/>
      <c r="L34" s="29"/>
      <c r="M34" s="29"/>
    </row>
    <row r="35" spans="1:13" ht="15" customHeight="1">
      <c r="D35" s="61"/>
      <c r="E35" s="61"/>
      <c r="H35" s="61"/>
      <c r="I35" s="60"/>
    </row>
    <row r="36" spans="1:13" ht="14.4">
      <c r="D36" s="61"/>
      <c r="E36" s="61"/>
      <c r="H36" s="61"/>
      <c r="I36" s="60"/>
    </row>
    <row r="37" spans="1:13" ht="14.4">
      <c r="D37" s="61"/>
      <c r="E37" s="61"/>
      <c r="H37" s="61"/>
      <c r="I37" s="60"/>
    </row>
    <row r="38" spans="1:13" ht="14.4">
      <c r="D38" s="61"/>
      <c r="E38" s="61"/>
      <c r="H38" s="61"/>
      <c r="I38" s="60"/>
    </row>
    <row r="39" spans="1:13" ht="14.4">
      <c r="D39" s="61"/>
      <c r="E39" s="61"/>
      <c r="H39" s="61"/>
      <c r="I39" s="60"/>
    </row>
    <row r="40" spans="1:13" ht="14.4">
      <c r="D40" s="61"/>
      <c r="E40" s="61"/>
      <c r="H40" s="61"/>
      <c r="I40" s="60"/>
    </row>
    <row r="41" spans="1:13" ht="14.4">
      <c r="D41" s="61"/>
      <c r="E41" s="61"/>
      <c r="H41" s="61"/>
      <c r="I41" s="60"/>
    </row>
    <row r="42" spans="1:13" ht="14.4">
      <c r="D42" s="61"/>
      <c r="E42" s="61"/>
      <c r="H42" s="61"/>
      <c r="I42" s="60"/>
    </row>
    <row r="43" spans="1:13" ht="14.4">
      <c r="D43" s="61"/>
      <c r="E43" s="61"/>
      <c r="H43" s="61"/>
      <c r="I43" s="60"/>
    </row>
    <row r="44" spans="1:13" ht="14.4">
      <c r="D44" s="60"/>
      <c r="E44" s="60"/>
      <c r="H44" s="61"/>
    </row>
    <row r="45" spans="1:13" ht="14.4">
      <c r="H45" s="60"/>
    </row>
    <row r="46" spans="1:13" ht="14.4">
      <c r="H46" s="60"/>
    </row>
    <row r="47" spans="1:13" ht="14.4">
      <c r="H47" s="60"/>
    </row>
  </sheetData>
  <mergeCells count="18">
    <mergeCell ref="A31:B31"/>
    <mergeCell ref="A32:B32"/>
    <mergeCell ref="L3:M3"/>
    <mergeCell ref="A5:B5"/>
    <mergeCell ref="A6:B6"/>
    <mergeCell ref="A7:B7"/>
    <mergeCell ref="A16:B16"/>
    <mergeCell ref="A22:B22"/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</mergeCells>
  <phoneticPr fontId="5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7">
    <pageSetUpPr fitToPage="1"/>
  </sheetPr>
  <dimension ref="A1:O117"/>
  <sheetViews>
    <sheetView view="pageBreakPreview" zoomScale="55" zoomScaleNormal="70" zoomScaleSheetLayoutView="55" workbookViewId="0">
      <selection activeCell="Y20" sqref="Y20"/>
    </sheetView>
  </sheetViews>
  <sheetFormatPr defaultColWidth="9.109375" defaultRowHeight="13.2"/>
  <cols>
    <col min="1" max="1" width="7.33203125" style="12" customWidth="1"/>
    <col min="2" max="2" width="38.5546875" style="12" customWidth="1"/>
    <col min="3" max="3" width="26.6640625" style="12" customWidth="1"/>
    <col min="4" max="4" width="27" style="12" customWidth="1"/>
    <col min="5" max="5" width="27.33203125" style="13" customWidth="1"/>
    <col min="6" max="6" width="20.88671875" style="13" customWidth="1"/>
    <col min="7" max="7" width="14.88671875" style="13" customWidth="1"/>
    <col min="8" max="8" width="24.6640625" style="13" customWidth="1"/>
    <col min="9" max="16384" width="9.109375" style="12"/>
  </cols>
  <sheetData>
    <row r="1" spans="1:15" s="54" customFormat="1" ht="42.75" customHeight="1">
      <c r="A1" s="214" t="s">
        <v>140</v>
      </c>
      <c r="B1" s="214"/>
      <c r="C1" s="214"/>
      <c r="D1" s="214"/>
      <c r="E1" s="214"/>
      <c r="F1" s="214"/>
      <c r="G1" s="214"/>
      <c r="H1" s="214"/>
    </row>
    <row r="2" spans="1:15" s="1" customFormat="1" ht="17.25" customHeight="1" thickBot="1">
      <c r="A2" s="33"/>
      <c r="B2" s="33"/>
      <c r="C2" s="33"/>
      <c r="D2" s="33"/>
      <c r="E2" s="34"/>
      <c r="H2" s="182" t="s">
        <v>29</v>
      </c>
    </row>
    <row r="3" spans="1:15" s="2" customFormat="1" ht="47.25" customHeight="1">
      <c r="A3" s="218" t="s">
        <v>3</v>
      </c>
      <c r="B3" s="220" t="s">
        <v>30</v>
      </c>
      <c r="C3" s="215" t="s">
        <v>42</v>
      </c>
      <c r="D3" s="215" t="s">
        <v>134</v>
      </c>
      <c r="E3" s="215" t="s">
        <v>43</v>
      </c>
      <c r="F3" s="215" t="s">
        <v>125</v>
      </c>
      <c r="G3" s="215" t="s">
        <v>135</v>
      </c>
      <c r="H3" s="216"/>
      <c r="O3" s="2" t="s">
        <v>137</v>
      </c>
    </row>
    <row r="4" spans="1:15" s="2" customFormat="1" ht="38.25" customHeight="1" thickBot="1">
      <c r="A4" s="219"/>
      <c r="B4" s="221"/>
      <c r="C4" s="217"/>
      <c r="D4" s="217"/>
      <c r="E4" s="217"/>
      <c r="F4" s="217"/>
      <c r="G4" s="77" t="s">
        <v>27</v>
      </c>
      <c r="H4" s="77" t="s">
        <v>39</v>
      </c>
    </row>
    <row r="5" spans="1:15" s="5" customFormat="1" ht="27" customHeight="1" thickBot="1">
      <c r="A5" s="105">
        <v>1</v>
      </c>
      <c r="B5" s="150" t="s">
        <v>4</v>
      </c>
      <c r="C5" s="151">
        <v>3166272.0929999999</v>
      </c>
      <c r="D5" s="151">
        <v>2890353.818</v>
      </c>
      <c r="E5" s="151">
        <v>2952888.6713200002</v>
      </c>
      <c r="F5" s="152">
        <f t="shared" ref="F5:F36" si="0">E5/C5*100</f>
        <v>93.260736430335584</v>
      </c>
      <c r="G5" s="152">
        <f>E5/D5*100</f>
        <v>102.16357087255399</v>
      </c>
      <c r="H5" s="151">
        <f>E5-D5</f>
        <v>62534.853320000228</v>
      </c>
    </row>
    <row r="6" spans="1:15" s="5" customFormat="1" ht="27" customHeight="1">
      <c r="A6" s="135">
        <v>2</v>
      </c>
      <c r="B6" s="185" t="s">
        <v>31</v>
      </c>
      <c r="C6" s="136">
        <v>200</v>
      </c>
      <c r="D6" s="136">
        <v>175</v>
      </c>
      <c r="E6" s="136">
        <v>176.58620999999999</v>
      </c>
      <c r="F6" s="190">
        <f t="shared" si="0"/>
        <v>88.293104999999997</v>
      </c>
      <c r="G6" s="183">
        <f t="shared" ref="G6:G69" si="1">E6/D6*100</f>
        <v>100.90640571428571</v>
      </c>
      <c r="H6" s="136">
        <f t="shared" ref="H6:H69" si="2">E6-D6</f>
        <v>1.5862099999999941</v>
      </c>
    </row>
    <row r="7" spans="1:15" s="7" customFormat="1" ht="27" customHeight="1">
      <c r="A7" s="110">
        <v>3</v>
      </c>
      <c r="B7" s="174" t="s">
        <v>32</v>
      </c>
      <c r="C7" s="80">
        <v>983.2</v>
      </c>
      <c r="D7" s="80">
        <v>847.65</v>
      </c>
      <c r="E7" s="80">
        <v>882.85953000000006</v>
      </c>
      <c r="F7" s="188">
        <f t="shared" si="0"/>
        <v>89.794500610252243</v>
      </c>
      <c r="G7" s="79">
        <f t="shared" si="1"/>
        <v>104.15378163156966</v>
      </c>
      <c r="H7" s="80">
        <f t="shared" si="2"/>
        <v>35.209530000000086</v>
      </c>
    </row>
    <row r="8" spans="1:15" s="5" customFormat="1" ht="27" customHeight="1">
      <c r="A8" s="110">
        <v>4</v>
      </c>
      <c r="B8" s="174" t="s">
        <v>33</v>
      </c>
      <c r="C8" s="80">
        <v>485</v>
      </c>
      <c r="D8" s="80">
        <v>479</v>
      </c>
      <c r="E8" s="80">
        <v>443.36829</v>
      </c>
      <c r="F8" s="79">
        <f t="shared" si="0"/>
        <v>91.416142268041227</v>
      </c>
      <c r="G8" s="188">
        <f t="shared" si="1"/>
        <v>92.561229645093945</v>
      </c>
      <c r="H8" s="80">
        <f t="shared" si="2"/>
        <v>-35.631709999999998</v>
      </c>
    </row>
    <row r="9" spans="1:15" s="5" customFormat="1" ht="27" customHeight="1">
      <c r="A9" s="110">
        <v>5</v>
      </c>
      <c r="B9" s="174" t="s">
        <v>34</v>
      </c>
      <c r="C9" s="80">
        <v>430</v>
      </c>
      <c r="D9" s="80">
        <v>274</v>
      </c>
      <c r="E9" s="80">
        <v>274.77782000000002</v>
      </c>
      <c r="F9" s="188">
        <f t="shared" si="0"/>
        <v>63.901818604651176</v>
      </c>
      <c r="G9" s="79">
        <f t="shared" si="1"/>
        <v>100.28387591240877</v>
      </c>
      <c r="H9" s="80">
        <f t="shared" si="2"/>
        <v>0.77782000000001972</v>
      </c>
    </row>
    <row r="10" spans="1:15" s="5" customFormat="1" ht="27" customHeight="1">
      <c r="A10" s="110">
        <v>6</v>
      </c>
      <c r="B10" s="174" t="s">
        <v>35</v>
      </c>
      <c r="C10" s="80">
        <v>1173</v>
      </c>
      <c r="D10" s="80">
        <v>1075.5999999999999</v>
      </c>
      <c r="E10" s="80">
        <v>534.4063000000001</v>
      </c>
      <c r="F10" s="188">
        <f>E10/C10*100</f>
        <v>45.558934356351244</v>
      </c>
      <c r="G10" s="188">
        <f>E10/D10*100</f>
        <v>49.684483079211617</v>
      </c>
      <c r="H10" s="80">
        <f>E10-D10</f>
        <v>-541.19369999999981</v>
      </c>
    </row>
    <row r="11" spans="1:15" s="5" customFormat="1" ht="27" customHeight="1">
      <c r="A11" s="110">
        <v>7</v>
      </c>
      <c r="B11" s="177" t="s">
        <v>118</v>
      </c>
      <c r="C11" s="80">
        <v>1719.5</v>
      </c>
      <c r="D11" s="80">
        <v>1681.3851900000002</v>
      </c>
      <c r="E11" s="80">
        <v>249.65857</v>
      </c>
      <c r="F11" s="188">
        <f>E11/C11*100</f>
        <v>14.519253852864205</v>
      </c>
      <c r="G11" s="188">
        <f>E11/D11*100</f>
        <v>14.8483864069244</v>
      </c>
      <c r="H11" s="80">
        <f>E11-D11</f>
        <v>-1431.7266200000001</v>
      </c>
    </row>
    <row r="12" spans="1:15" s="5" customFormat="1" ht="27" customHeight="1" thickBot="1">
      <c r="A12" s="137">
        <v>8</v>
      </c>
      <c r="B12" s="186" t="s">
        <v>119</v>
      </c>
      <c r="C12" s="81">
        <v>128</v>
      </c>
      <c r="D12" s="81">
        <v>128</v>
      </c>
      <c r="E12" s="81">
        <v>104.35196999999999</v>
      </c>
      <c r="F12" s="189">
        <f>E12/C12*100</f>
        <v>81.524976562500001</v>
      </c>
      <c r="G12" s="189">
        <f>E12/D12*100</f>
        <v>81.524976562500001</v>
      </c>
      <c r="H12" s="81">
        <f>E12-D12</f>
        <v>-23.648030000000006</v>
      </c>
    </row>
    <row r="13" spans="1:15" s="5" customFormat="1" ht="27" customHeight="1">
      <c r="A13" s="109">
        <v>9</v>
      </c>
      <c r="B13" s="175" t="s">
        <v>44</v>
      </c>
      <c r="C13" s="154">
        <v>30436.1</v>
      </c>
      <c r="D13" s="154">
        <v>28179.511999999999</v>
      </c>
      <c r="E13" s="154">
        <v>29770.1152</v>
      </c>
      <c r="F13" s="155">
        <f t="shared" si="0"/>
        <v>97.811858943820013</v>
      </c>
      <c r="G13" s="155">
        <f t="shared" si="1"/>
        <v>105.6445377762397</v>
      </c>
      <c r="H13" s="154">
        <f t="shared" si="2"/>
        <v>1590.6032000000014</v>
      </c>
    </row>
    <row r="14" spans="1:15" s="5" customFormat="1" ht="27" customHeight="1">
      <c r="A14" s="110">
        <v>10</v>
      </c>
      <c r="B14" s="176" t="s">
        <v>45</v>
      </c>
      <c r="C14" s="80">
        <v>28291.873</v>
      </c>
      <c r="D14" s="80">
        <v>25993.59</v>
      </c>
      <c r="E14" s="80">
        <v>27788.93779</v>
      </c>
      <c r="F14" s="79">
        <f t="shared" si="0"/>
        <v>98.222333282777001</v>
      </c>
      <c r="G14" s="79">
        <f t="shared" si="1"/>
        <v>106.90688662089384</v>
      </c>
      <c r="H14" s="80">
        <f t="shared" si="2"/>
        <v>1795.3477899999998</v>
      </c>
    </row>
    <row r="15" spans="1:15" s="5" customFormat="1" ht="27" customHeight="1">
      <c r="A15" s="110">
        <v>11</v>
      </c>
      <c r="B15" s="176" t="s">
        <v>46</v>
      </c>
      <c r="C15" s="80">
        <v>31010.799999999999</v>
      </c>
      <c r="D15" s="80">
        <v>29007.249</v>
      </c>
      <c r="E15" s="80">
        <v>30791.11507</v>
      </c>
      <c r="F15" s="79">
        <f t="shared" si="0"/>
        <v>99.291585737871969</v>
      </c>
      <c r="G15" s="79">
        <f t="shared" si="1"/>
        <v>106.14972509113154</v>
      </c>
      <c r="H15" s="80">
        <f t="shared" si="2"/>
        <v>1783.86607</v>
      </c>
    </row>
    <row r="16" spans="1:15" s="5" customFormat="1" ht="27" customHeight="1">
      <c r="A16" s="110">
        <v>12</v>
      </c>
      <c r="B16" s="176" t="s">
        <v>47</v>
      </c>
      <c r="C16" s="80">
        <v>77944.02</v>
      </c>
      <c r="D16" s="80">
        <v>70434.535999999993</v>
      </c>
      <c r="E16" s="80">
        <v>70992.609150000004</v>
      </c>
      <c r="F16" s="79">
        <f t="shared" si="0"/>
        <v>91.081534093314659</v>
      </c>
      <c r="G16" s="79">
        <f t="shared" si="1"/>
        <v>100.79232885128968</v>
      </c>
      <c r="H16" s="80">
        <f t="shared" si="2"/>
        <v>558.07315000001108</v>
      </c>
    </row>
    <row r="17" spans="1:8" s="5" customFormat="1" ht="27" customHeight="1">
      <c r="A17" s="110">
        <v>13</v>
      </c>
      <c r="B17" s="176" t="s">
        <v>48</v>
      </c>
      <c r="C17" s="80">
        <v>41502</v>
      </c>
      <c r="D17" s="80">
        <v>38408.824999999997</v>
      </c>
      <c r="E17" s="80">
        <v>43200.47421</v>
      </c>
      <c r="F17" s="79">
        <f t="shared" si="0"/>
        <v>104.09251171027903</v>
      </c>
      <c r="G17" s="79">
        <f t="shared" si="1"/>
        <v>112.47538608640073</v>
      </c>
      <c r="H17" s="80">
        <f t="shared" si="2"/>
        <v>4791.6492100000032</v>
      </c>
    </row>
    <row r="18" spans="1:8" s="5" customFormat="1" ht="27" customHeight="1">
      <c r="A18" s="110">
        <v>14</v>
      </c>
      <c r="B18" s="176" t="s">
        <v>49</v>
      </c>
      <c r="C18" s="80">
        <v>86540.1</v>
      </c>
      <c r="D18" s="80">
        <v>79469.038</v>
      </c>
      <c r="E18" s="80">
        <v>80549.879450000008</v>
      </c>
      <c r="F18" s="79">
        <f t="shared" si="0"/>
        <v>93.078098419114369</v>
      </c>
      <c r="G18" s="79">
        <f t="shared" si="1"/>
        <v>101.36007868875927</v>
      </c>
      <c r="H18" s="80">
        <f t="shared" si="2"/>
        <v>1080.8414500000072</v>
      </c>
    </row>
    <row r="19" spans="1:8" s="5" customFormat="1" ht="27" customHeight="1">
      <c r="A19" s="110">
        <v>15</v>
      </c>
      <c r="B19" s="176" t="s">
        <v>50</v>
      </c>
      <c r="C19" s="80">
        <v>95037.1</v>
      </c>
      <c r="D19" s="80">
        <v>85253.116999999998</v>
      </c>
      <c r="E19" s="80">
        <v>90113.133860000002</v>
      </c>
      <c r="F19" s="79">
        <f t="shared" si="0"/>
        <v>94.81890110283247</v>
      </c>
      <c r="G19" s="79">
        <f t="shared" si="1"/>
        <v>105.70069110786882</v>
      </c>
      <c r="H19" s="80">
        <f t="shared" si="2"/>
        <v>4860.0168600000034</v>
      </c>
    </row>
    <row r="20" spans="1:8" s="5" customFormat="1" ht="27" customHeight="1">
      <c r="A20" s="110">
        <v>16</v>
      </c>
      <c r="B20" s="176" t="s">
        <v>51</v>
      </c>
      <c r="C20" s="80">
        <v>33619.495000000003</v>
      </c>
      <c r="D20" s="80">
        <v>31275.715</v>
      </c>
      <c r="E20" s="80">
        <v>34607.433090000006</v>
      </c>
      <c r="F20" s="79">
        <f t="shared" si="0"/>
        <v>102.93858694189191</v>
      </c>
      <c r="G20" s="79">
        <f t="shared" si="1"/>
        <v>110.65273196791824</v>
      </c>
      <c r="H20" s="80">
        <f t="shared" si="2"/>
        <v>3331.7180900000058</v>
      </c>
    </row>
    <row r="21" spans="1:8" s="5" customFormat="1" ht="27" customHeight="1">
      <c r="A21" s="110">
        <v>17</v>
      </c>
      <c r="B21" s="176" t="s">
        <v>52</v>
      </c>
      <c r="C21" s="80">
        <v>133230.67499999999</v>
      </c>
      <c r="D21" s="80">
        <v>121290.83</v>
      </c>
      <c r="E21" s="80">
        <v>130615.87648000001</v>
      </c>
      <c r="F21" s="79">
        <f t="shared" si="0"/>
        <v>98.03739002298083</v>
      </c>
      <c r="G21" s="79">
        <f t="shared" si="1"/>
        <v>107.68817105134825</v>
      </c>
      <c r="H21" s="80">
        <f t="shared" si="2"/>
        <v>9325.0464800000045</v>
      </c>
    </row>
    <row r="22" spans="1:8" s="5" customFormat="1" ht="27" customHeight="1">
      <c r="A22" s="110">
        <v>18</v>
      </c>
      <c r="B22" s="176" t="s">
        <v>53</v>
      </c>
      <c r="C22" s="80">
        <v>55688.3</v>
      </c>
      <c r="D22" s="80">
        <v>50494.47</v>
      </c>
      <c r="E22" s="80">
        <v>51941.5262</v>
      </c>
      <c r="F22" s="79">
        <f t="shared" si="0"/>
        <v>93.27188332199043</v>
      </c>
      <c r="G22" s="79">
        <f t="shared" si="1"/>
        <v>102.86577163796353</v>
      </c>
      <c r="H22" s="80">
        <f t="shared" si="2"/>
        <v>1447.0561999999991</v>
      </c>
    </row>
    <row r="23" spans="1:8" s="5" customFormat="1" ht="27" customHeight="1">
      <c r="A23" s="110">
        <v>19</v>
      </c>
      <c r="B23" s="176" t="s">
        <v>54</v>
      </c>
      <c r="C23" s="80">
        <v>60104.014000000003</v>
      </c>
      <c r="D23" s="80">
        <v>56225.250999999997</v>
      </c>
      <c r="E23" s="80">
        <v>59063.544150000002</v>
      </c>
      <c r="F23" s="79">
        <f t="shared" si="0"/>
        <v>98.268884587308918</v>
      </c>
      <c r="G23" s="79">
        <f t="shared" si="1"/>
        <v>105.04807555238838</v>
      </c>
      <c r="H23" s="80">
        <f t="shared" si="2"/>
        <v>2838.293150000005</v>
      </c>
    </row>
    <row r="24" spans="1:8" s="5" customFormat="1" ht="27" customHeight="1">
      <c r="A24" s="110">
        <v>20</v>
      </c>
      <c r="B24" s="176" t="s">
        <v>55</v>
      </c>
      <c r="C24" s="80">
        <v>44853.557000000001</v>
      </c>
      <c r="D24" s="80">
        <v>41928.019999999997</v>
      </c>
      <c r="E24" s="80">
        <v>44460.790829999998</v>
      </c>
      <c r="F24" s="79">
        <f t="shared" si="0"/>
        <v>99.124336627304714</v>
      </c>
      <c r="G24" s="79">
        <f t="shared" si="1"/>
        <v>106.04075944917027</v>
      </c>
      <c r="H24" s="80">
        <f t="shared" si="2"/>
        <v>2532.7708300000013</v>
      </c>
    </row>
    <row r="25" spans="1:8" s="5" customFormat="1" ht="27" customHeight="1">
      <c r="A25" s="110">
        <v>21</v>
      </c>
      <c r="B25" s="176" t="s">
        <v>56</v>
      </c>
      <c r="C25" s="80">
        <v>40961.673840000003</v>
      </c>
      <c r="D25" s="80">
        <v>38180.973840000006</v>
      </c>
      <c r="E25" s="80">
        <v>45416.408960000001</v>
      </c>
      <c r="F25" s="79">
        <f t="shared" si="0"/>
        <v>110.87537373936571</v>
      </c>
      <c r="G25" s="79">
        <f t="shared" si="1"/>
        <v>118.9503681868372</v>
      </c>
      <c r="H25" s="80">
        <f t="shared" si="2"/>
        <v>7235.4351199999946</v>
      </c>
    </row>
    <row r="26" spans="1:8" s="5" customFormat="1" ht="27" customHeight="1">
      <c r="A26" s="110">
        <v>22</v>
      </c>
      <c r="B26" s="176" t="s">
        <v>57</v>
      </c>
      <c r="C26" s="80">
        <v>54775.28</v>
      </c>
      <c r="D26" s="80">
        <v>51783.078000000001</v>
      </c>
      <c r="E26" s="80">
        <v>68003.484549999994</v>
      </c>
      <c r="F26" s="79">
        <f t="shared" si="0"/>
        <v>124.14995331835821</v>
      </c>
      <c r="G26" s="79">
        <f t="shared" si="1"/>
        <v>131.32375898937485</v>
      </c>
      <c r="H26" s="80">
        <f t="shared" si="2"/>
        <v>16220.406549999992</v>
      </c>
    </row>
    <row r="27" spans="1:8" s="5" customFormat="1" ht="27" customHeight="1">
      <c r="A27" s="110">
        <v>23</v>
      </c>
      <c r="B27" s="176" t="s">
        <v>58</v>
      </c>
      <c r="C27" s="80">
        <v>118620.39</v>
      </c>
      <c r="D27" s="80">
        <v>111503.7</v>
      </c>
      <c r="E27" s="80">
        <v>128963.46601999999</v>
      </c>
      <c r="F27" s="79">
        <f t="shared" si="0"/>
        <v>108.71947564832655</v>
      </c>
      <c r="G27" s="79">
        <f t="shared" si="1"/>
        <v>115.65846336937697</v>
      </c>
      <c r="H27" s="80">
        <f t="shared" si="2"/>
        <v>17459.766019999995</v>
      </c>
    </row>
    <row r="28" spans="1:8" s="5" customFormat="1" ht="27" customHeight="1">
      <c r="A28" s="110">
        <v>24</v>
      </c>
      <c r="B28" s="176" t="s">
        <v>59</v>
      </c>
      <c r="C28" s="80">
        <v>33515.949999999997</v>
      </c>
      <c r="D28" s="80">
        <v>30509.292000000001</v>
      </c>
      <c r="E28" s="80">
        <v>35039.960439999995</v>
      </c>
      <c r="F28" s="79">
        <f t="shared" si="0"/>
        <v>104.5471199234991</v>
      </c>
      <c r="G28" s="79">
        <f t="shared" si="1"/>
        <v>114.85012644672317</v>
      </c>
      <c r="H28" s="80">
        <f t="shared" si="2"/>
        <v>4530.668439999994</v>
      </c>
    </row>
    <row r="29" spans="1:8" s="5" customFormat="1" ht="27" customHeight="1">
      <c r="A29" s="110">
        <v>25</v>
      </c>
      <c r="B29" s="176" t="s">
        <v>60</v>
      </c>
      <c r="C29" s="80">
        <v>64233.599999999999</v>
      </c>
      <c r="D29" s="80">
        <v>58167.987999999998</v>
      </c>
      <c r="E29" s="80">
        <v>54891.210890000002</v>
      </c>
      <c r="F29" s="188">
        <f t="shared" si="0"/>
        <v>85.455604060803068</v>
      </c>
      <c r="G29" s="188">
        <f t="shared" si="1"/>
        <v>94.366700271633945</v>
      </c>
      <c r="H29" s="80">
        <f t="shared" si="2"/>
        <v>-3276.7771099999954</v>
      </c>
    </row>
    <row r="30" spans="1:8" s="5" customFormat="1" ht="27" customHeight="1">
      <c r="A30" s="110">
        <v>26</v>
      </c>
      <c r="B30" s="176" t="s">
        <v>61</v>
      </c>
      <c r="C30" s="80">
        <v>222508.24299999999</v>
      </c>
      <c r="D30" s="80">
        <v>206146.45499999999</v>
      </c>
      <c r="E30" s="80">
        <v>234427.87593000001</v>
      </c>
      <c r="F30" s="79">
        <f t="shared" si="0"/>
        <v>105.35693993592858</v>
      </c>
      <c r="G30" s="79">
        <f t="shared" si="1"/>
        <v>113.71909157011699</v>
      </c>
      <c r="H30" s="80">
        <f t="shared" si="2"/>
        <v>28281.420930000022</v>
      </c>
    </row>
    <row r="31" spans="1:8" s="5" customFormat="1" ht="27" customHeight="1">
      <c r="A31" s="110">
        <v>27</v>
      </c>
      <c r="B31" s="176" t="s">
        <v>62</v>
      </c>
      <c r="C31" s="80">
        <v>64460.49</v>
      </c>
      <c r="D31" s="80">
        <v>54586.832000000002</v>
      </c>
      <c r="E31" s="80">
        <v>54847.757340000004</v>
      </c>
      <c r="F31" s="188">
        <f t="shared" si="0"/>
        <v>85.087403679370112</v>
      </c>
      <c r="G31" s="79">
        <f t="shared" si="1"/>
        <v>100.47800051851333</v>
      </c>
      <c r="H31" s="80">
        <f t="shared" si="2"/>
        <v>260.9253400000016</v>
      </c>
    </row>
    <row r="32" spans="1:8" s="5" customFormat="1" ht="27" customHeight="1">
      <c r="A32" s="110">
        <v>28</v>
      </c>
      <c r="B32" s="176" t="s">
        <v>63</v>
      </c>
      <c r="C32" s="80">
        <v>135260.427</v>
      </c>
      <c r="D32" s="80">
        <v>123309.235</v>
      </c>
      <c r="E32" s="80">
        <v>130525.47979000001</v>
      </c>
      <c r="F32" s="79">
        <f t="shared" si="0"/>
        <v>96.499384694386634</v>
      </c>
      <c r="G32" s="79">
        <f t="shared" si="1"/>
        <v>105.85215275238713</v>
      </c>
      <c r="H32" s="80">
        <f t="shared" si="2"/>
        <v>7216.2447900000116</v>
      </c>
    </row>
    <row r="33" spans="1:8" s="5" customFormat="1" ht="27" customHeight="1">
      <c r="A33" s="110">
        <v>29</v>
      </c>
      <c r="B33" s="176" t="s">
        <v>64</v>
      </c>
      <c r="C33" s="80">
        <v>87738.927859999996</v>
      </c>
      <c r="D33" s="80">
        <v>80619.919859999995</v>
      </c>
      <c r="E33" s="80">
        <v>89766.101580000002</v>
      </c>
      <c r="F33" s="79">
        <f t="shared" si="0"/>
        <v>102.31046101137076</v>
      </c>
      <c r="G33" s="79">
        <f t="shared" si="1"/>
        <v>111.34481618920331</v>
      </c>
      <c r="H33" s="80">
        <f t="shared" si="2"/>
        <v>9146.1817200000078</v>
      </c>
    </row>
    <row r="34" spans="1:8" s="5" customFormat="1" ht="27" customHeight="1">
      <c r="A34" s="110">
        <v>30</v>
      </c>
      <c r="B34" s="176" t="s">
        <v>65</v>
      </c>
      <c r="C34" s="80">
        <v>63225.4</v>
      </c>
      <c r="D34" s="80">
        <v>56124.94</v>
      </c>
      <c r="E34" s="80">
        <v>56596.135499999997</v>
      </c>
      <c r="F34" s="188">
        <f t="shared" si="0"/>
        <v>89.514871396622226</v>
      </c>
      <c r="G34" s="79">
        <f t="shared" si="1"/>
        <v>100.83954744539592</v>
      </c>
      <c r="H34" s="80">
        <f t="shared" si="2"/>
        <v>471.19549999999435</v>
      </c>
    </row>
    <row r="35" spans="1:8" s="5" customFormat="1" ht="27" customHeight="1">
      <c r="A35" s="110">
        <v>31</v>
      </c>
      <c r="B35" s="176" t="s">
        <v>66</v>
      </c>
      <c r="C35" s="80">
        <v>117197.981</v>
      </c>
      <c r="D35" s="80">
        <v>110003.19317</v>
      </c>
      <c r="E35" s="80">
        <v>120353.35373999999</v>
      </c>
      <c r="F35" s="79">
        <f t="shared" si="0"/>
        <v>102.69234394063493</v>
      </c>
      <c r="G35" s="79">
        <f t="shared" si="1"/>
        <v>109.40896375072018</v>
      </c>
      <c r="H35" s="80">
        <f t="shared" si="2"/>
        <v>10350.160569999993</v>
      </c>
    </row>
    <row r="36" spans="1:8" s="5" customFormat="1" ht="27" customHeight="1">
      <c r="A36" s="110">
        <v>32</v>
      </c>
      <c r="B36" s="176" t="s">
        <v>67</v>
      </c>
      <c r="C36" s="80">
        <v>34112</v>
      </c>
      <c r="D36" s="80">
        <v>31107.11</v>
      </c>
      <c r="E36" s="80">
        <v>33283.035629999998</v>
      </c>
      <c r="F36" s="79">
        <f t="shared" si="0"/>
        <v>97.569874618902432</v>
      </c>
      <c r="G36" s="79">
        <f t="shared" si="1"/>
        <v>106.99494626791109</v>
      </c>
      <c r="H36" s="80">
        <f t="shared" si="2"/>
        <v>2175.9256299999979</v>
      </c>
    </row>
    <row r="37" spans="1:8" s="5" customFormat="1" ht="27" customHeight="1">
      <c r="A37" s="110">
        <v>33</v>
      </c>
      <c r="B37" s="176" t="s">
        <v>68</v>
      </c>
      <c r="C37" s="80">
        <v>51991.396999999997</v>
      </c>
      <c r="D37" s="80">
        <v>48433.33</v>
      </c>
      <c r="E37" s="80">
        <v>53770.965469999996</v>
      </c>
      <c r="F37" s="79">
        <f t="shared" ref="F37:F68" si="3">E37/C37*100</f>
        <v>103.42281333582939</v>
      </c>
      <c r="G37" s="79">
        <f t="shared" si="1"/>
        <v>111.02058328427964</v>
      </c>
      <c r="H37" s="80">
        <f t="shared" si="2"/>
        <v>5337.6354699999938</v>
      </c>
    </row>
    <row r="38" spans="1:8" s="5" customFormat="1" ht="27" customHeight="1">
      <c r="A38" s="110">
        <v>34</v>
      </c>
      <c r="B38" s="176" t="s">
        <v>69</v>
      </c>
      <c r="C38" s="80">
        <v>181360.80600000001</v>
      </c>
      <c r="D38" s="80">
        <v>163309.739</v>
      </c>
      <c r="E38" s="80">
        <v>175310.16802000001</v>
      </c>
      <c r="F38" s="79">
        <f t="shared" si="3"/>
        <v>96.66375656711628</v>
      </c>
      <c r="G38" s="79">
        <f t="shared" si="1"/>
        <v>107.34826293488841</v>
      </c>
      <c r="H38" s="80">
        <f t="shared" si="2"/>
        <v>12000.42902000001</v>
      </c>
    </row>
    <row r="39" spans="1:8" s="5" customFormat="1" ht="27" customHeight="1">
      <c r="A39" s="110">
        <v>35</v>
      </c>
      <c r="B39" s="176" t="s">
        <v>70</v>
      </c>
      <c r="C39" s="80">
        <v>58091.3</v>
      </c>
      <c r="D39" s="80">
        <v>53291.74</v>
      </c>
      <c r="E39" s="80">
        <v>49815.979920000005</v>
      </c>
      <c r="F39" s="188">
        <f t="shared" si="3"/>
        <v>85.754630934408425</v>
      </c>
      <c r="G39" s="188">
        <f t="shared" si="1"/>
        <v>93.477863398718085</v>
      </c>
      <c r="H39" s="80">
        <f t="shared" si="2"/>
        <v>-3475.7600799999927</v>
      </c>
    </row>
    <row r="40" spans="1:8" s="5" customFormat="1" ht="27" customHeight="1">
      <c r="A40" s="110">
        <v>36</v>
      </c>
      <c r="B40" s="176" t="s">
        <v>71</v>
      </c>
      <c r="C40" s="80">
        <v>33361.250850000004</v>
      </c>
      <c r="D40" s="80">
        <v>31530.866850000002</v>
      </c>
      <c r="E40" s="80">
        <v>34364.17714</v>
      </c>
      <c r="F40" s="79">
        <f t="shared" si="3"/>
        <v>103.0062610497112</v>
      </c>
      <c r="G40" s="79">
        <f t="shared" si="1"/>
        <v>108.98583062583957</v>
      </c>
      <c r="H40" s="80">
        <f t="shared" si="2"/>
        <v>2833.3102899999976</v>
      </c>
    </row>
    <row r="41" spans="1:8" s="5" customFormat="1" ht="27" customHeight="1">
      <c r="A41" s="110">
        <v>37</v>
      </c>
      <c r="B41" s="176" t="s">
        <v>72</v>
      </c>
      <c r="C41" s="80">
        <v>199561.861</v>
      </c>
      <c r="D41" s="80">
        <v>175353.89199999999</v>
      </c>
      <c r="E41" s="80">
        <v>185305.92017</v>
      </c>
      <c r="F41" s="79">
        <f t="shared" si="3"/>
        <v>92.856380092586917</v>
      </c>
      <c r="G41" s="79">
        <f t="shared" si="1"/>
        <v>105.67539622673445</v>
      </c>
      <c r="H41" s="80">
        <f t="shared" si="2"/>
        <v>9952.028170000005</v>
      </c>
    </row>
    <row r="42" spans="1:8" s="5" customFormat="1" ht="27" customHeight="1">
      <c r="A42" s="110">
        <v>38</v>
      </c>
      <c r="B42" s="176" t="s">
        <v>73</v>
      </c>
      <c r="C42" s="80">
        <v>244829.4</v>
      </c>
      <c r="D42" s="80">
        <v>220611.03</v>
      </c>
      <c r="E42" s="80">
        <v>224610.11809</v>
      </c>
      <c r="F42" s="79">
        <f t="shared" si="3"/>
        <v>91.741481247758657</v>
      </c>
      <c r="G42" s="79">
        <f t="shared" si="1"/>
        <v>101.81273261359598</v>
      </c>
      <c r="H42" s="80">
        <f t="shared" si="2"/>
        <v>3999.0880900000047</v>
      </c>
    </row>
    <row r="43" spans="1:8" s="5" customFormat="1" ht="27" customHeight="1">
      <c r="A43" s="110">
        <v>39</v>
      </c>
      <c r="B43" s="176" t="s">
        <v>74</v>
      </c>
      <c r="C43" s="80">
        <v>137797.57</v>
      </c>
      <c r="D43" s="80">
        <v>124330.432</v>
      </c>
      <c r="E43" s="80">
        <v>127320.17131000001</v>
      </c>
      <c r="F43" s="79">
        <f t="shared" si="3"/>
        <v>92.396528697857292</v>
      </c>
      <c r="G43" s="79">
        <f t="shared" si="1"/>
        <v>102.40467218033957</v>
      </c>
      <c r="H43" s="80">
        <f t="shared" si="2"/>
        <v>2989.7393100000045</v>
      </c>
    </row>
    <row r="44" spans="1:8" s="5" customFormat="1" ht="27" customHeight="1">
      <c r="A44" s="110">
        <v>40</v>
      </c>
      <c r="B44" s="176" t="s">
        <v>75</v>
      </c>
      <c r="C44" s="80">
        <v>33209.599999999999</v>
      </c>
      <c r="D44" s="80">
        <v>30805.3</v>
      </c>
      <c r="E44" s="80">
        <v>33236.882140000002</v>
      </c>
      <c r="F44" s="79">
        <f t="shared" si="3"/>
        <v>100.0821513658701</v>
      </c>
      <c r="G44" s="79">
        <f t="shared" si="1"/>
        <v>107.89338892982703</v>
      </c>
      <c r="H44" s="80">
        <f t="shared" si="2"/>
        <v>2431.5821400000023</v>
      </c>
    </row>
    <row r="45" spans="1:8" s="5" customFormat="1" ht="27" customHeight="1">
      <c r="A45" s="110">
        <v>41</v>
      </c>
      <c r="B45" s="176" t="s">
        <v>76</v>
      </c>
      <c r="C45" s="80">
        <v>205003.57</v>
      </c>
      <c r="D45" s="80">
        <v>185311.04</v>
      </c>
      <c r="E45" s="80">
        <v>196421.58380000002</v>
      </c>
      <c r="F45" s="79">
        <f t="shared" si="3"/>
        <v>95.813738170510888</v>
      </c>
      <c r="G45" s="79">
        <f t="shared" si="1"/>
        <v>105.99561893344294</v>
      </c>
      <c r="H45" s="80">
        <f t="shared" si="2"/>
        <v>11110.543800000014</v>
      </c>
    </row>
    <row r="46" spans="1:8" s="5" customFormat="1" ht="27" customHeight="1">
      <c r="A46" s="110">
        <v>42</v>
      </c>
      <c r="B46" s="176" t="s">
        <v>77</v>
      </c>
      <c r="C46" s="80">
        <v>50059.624000000003</v>
      </c>
      <c r="D46" s="80">
        <v>45772.648999999998</v>
      </c>
      <c r="E46" s="80">
        <v>50647.26599</v>
      </c>
      <c r="F46" s="79">
        <f t="shared" si="3"/>
        <v>101.17388414663282</v>
      </c>
      <c r="G46" s="79">
        <f t="shared" si="1"/>
        <v>110.64962831843094</v>
      </c>
      <c r="H46" s="80">
        <f t="shared" si="2"/>
        <v>4874.6169900000023</v>
      </c>
    </row>
    <row r="47" spans="1:8" s="5" customFormat="1" ht="27" customHeight="1">
      <c r="A47" s="110">
        <v>43</v>
      </c>
      <c r="B47" s="176" t="s">
        <v>78</v>
      </c>
      <c r="C47" s="80">
        <v>37179.68</v>
      </c>
      <c r="D47" s="80">
        <v>33289.230000000003</v>
      </c>
      <c r="E47" s="80">
        <v>35737.731020000007</v>
      </c>
      <c r="F47" s="79">
        <f t="shared" si="3"/>
        <v>96.121674581384255</v>
      </c>
      <c r="G47" s="79">
        <f t="shared" si="1"/>
        <v>107.35523477112569</v>
      </c>
      <c r="H47" s="80">
        <f t="shared" si="2"/>
        <v>2448.5010200000033</v>
      </c>
    </row>
    <row r="48" spans="1:8" s="5" customFormat="1" ht="27" customHeight="1">
      <c r="A48" s="110">
        <v>44</v>
      </c>
      <c r="B48" s="176" t="s">
        <v>79</v>
      </c>
      <c r="C48" s="82">
        <v>33006.9</v>
      </c>
      <c r="D48" s="82">
        <v>30972.04</v>
      </c>
      <c r="E48" s="82">
        <v>31043.202390000002</v>
      </c>
      <c r="F48" s="79">
        <f t="shared" si="3"/>
        <v>94.05064513783482</v>
      </c>
      <c r="G48" s="79">
        <f t="shared" si="1"/>
        <v>100.22976332847304</v>
      </c>
      <c r="H48" s="80">
        <f t="shared" si="2"/>
        <v>71.162390000001324</v>
      </c>
    </row>
    <row r="49" spans="1:8" s="5" customFormat="1" ht="27" customHeight="1">
      <c r="A49" s="110">
        <v>45</v>
      </c>
      <c r="B49" s="176" t="s">
        <v>80</v>
      </c>
      <c r="C49" s="82">
        <v>57383.256000000001</v>
      </c>
      <c r="D49" s="82">
        <v>51134.572</v>
      </c>
      <c r="E49" s="82">
        <v>50119.169569999998</v>
      </c>
      <c r="F49" s="188">
        <f t="shared" si="3"/>
        <v>87.341104467825943</v>
      </c>
      <c r="G49" s="188">
        <f t="shared" si="1"/>
        <v>98.014254563429219</v>
      </c>
      <c r="H49" s="80">
        <f t="shared" si="2"/>
        <v>-1015.4024300000019</v>
      </c>
    </row>
    <row r="50" spans="1:8" s="5" customFormat="1" ht="27" customHeight="1">
      <c r="A50" s="110">
        <v>46</v>
      </c>
      <c r="B50" s="176" t="s">
        <v>81</v>
      </c>
      <c r="C50" s="82">
        <v>472446.67535000003</v>
      </c>
      <c r="D50" s="82">
        <v>423094.77535000001</v>
      </c>
      <c r="E50" s="82">
        <v>433031.12503</v>
      </c>
      <c r="F50" s="79">
        <f t="shared" si="3"/>
        <v>91.657143043540302</v>
      </c>
      <c r="G50" s="79">
        <f t="shared" si="1"/>
        <v>102.34849264488797</v>
      </c>
      <c r="H50" s="80">
        <f t="shared" si="2"/>
        <v>9936.3496799999848</v>
      </c>
    </row>
    <row r="51" spans="1:8" s="5" customFormat="1" ht="27" customHeight="1">
      <c r="A51" s="110">
        <v>47</v>
      </c>
      <c r="B51" s="176" t="s">
        <v>82</v>
      </c>
      <c r="C51" s="82">
        <v>97782.883000000002</v>
      </c>
      <c r="D51" s="82">
        <v>90002.982999999993</v>
      </c>
      <c r="E51" s="82">
        <v>93638.811390000003</v>
      </c>
      <c r="F51" s="79">
        <f t="shared" si="3"/>
        <v>95.761966222656781</v>
      </c>
      <c r="G51" s="79">
        <f t="shared" si="1"/>
        <v>104.03967542942438</v>
      </c>
      <c r="H51" s="80">
        <f t="shared" si="2"/>
        <v>3635.8283900000097</v>
      </c>
    </row>
    <row r="52" spans="1:8" s="5" customFormat="1" ht="27" customHeight="1">
      <c r="A52" s="110">
        <v>48</v>
      </c>
      <c r="B52" s="176" t="s">
        <v>83</v>
      </c>
      <c r="C52" s="82">
        <v>147758</v>
      </c>
      <c r="D52" s="82">
        <v>134701.389</v>
      </c>
      <c r="E52" s="82">
        <v>136782.18322000001</v>
      </c>
      <c r="F52" s="79">
        <f t="shared" si="3"/>
        <v>92.571761407165781</v>
      </c>
      <c r="G52" s="79">
        <f t="shared" si="1"/>
        <v>101.54474592685901</v>
      </c>
      <c r="H52" s="80">
        <f t="shared" si="2"/>
        <v>2080.7942200000107</v>
      </c>
    </row>
    <row r="53" spans="1:8" s="5" customFormat="1" ht="27" customHeight="1">
      <c r="A53" s="110">
        <v>49</v>
      </c>
      <c r="B53" s="176" t="s">
        <v>84</v>
      </c>
      <c r="C53" s="82">
        <v>23050</v>
      </c>
      <c r="D53" s="82">
        <v>20767.516</v>
      </c>
      <c r="E53" s="82">
        <v>21210.9025</v>
      </c>
      <c r="F53" s="79">
        <f t="shared" si="3"/>
        <v>92.021268980477217</v>
      </c>
      <c r="G53" s="79">
        <f t="shared" si="1"/>
        <v>102.1350001608281</v>
      </c>
      <c r="H53" s="80">
        <f t="shared" si="2"/>
        <v>443.38650000000052</v>
      </c>
    </row>
    <row r="54" spans="1:8" s="5" customFormat="1" ht="27" customHeight="1">
      <c r="A54" s="110">
        <v>50</v>
      </c>
      <c r="B54" s="176" t="s">
        <v>85</v>
      </c>
      <c r="C54" s="80">
        <v>231618.079</v>
      </c>
      <c r="D54" s="80">
        <v>205733.50899999999</v>
      </c>
      <c r="E54" s="80">
        <v>218829.95056999999</v>
      </c>
      <c r="F54" s="79">
        <f t="shared" si="3"/>
        <v>94.478786593338413</v>
      </c>
      <c r="G54" s="79">
        <f t="shared" si="1"/>
        <v>106.36573090774435</v>
      </c>
      <c r="H54" s="80">
        <f t="shared" si="2"/>
        <v>13096.441569999995</v>
      </c>
    </row>
    <row r="55" spans="1:8" s="5" customFormat="1" ht="27" customHeight="1">
      <c r="A55" s="110">
        <v>51</v>
      </c>
      <c r="B55" s="176" t="s">
        <v>86</v>
      </c>
      <c r="C55" s="80">
        <v>133731.4</v>
      </c>
      <c r="D55" s="80">
        <v>123420.966</v>
      </c>
      <c r="E55" s="80">
        <v>129470.99563999999</v>
      </c>
      <c r="F55" s="79">
        <f t="shared" si="3"/>
        <v>96.814207912277894</v>
      </c>
      <c r="G55" s="79">
        <f t="shared" si="1"/>
        <v>104.90194643266688</v>
      </c>
      <c r="H55" s="80">
        <f t="shared" si="2"/>
        <v>6050.0296399999934</v>
      </c>
    </row>
    <row r="56" spans="1:8" s="5" customFormat="1" ht="27" customHeight="1">
      <c r="A56" s="110">
        <v>52</v>
      </c>
      <c r="B56" s="176" t="s">
        <v>87</v>
      </c>
      <c r="C56" s="80">
        <v>36152.6</v>
      </c>
      <c r="D56" s="80">
        <v>35283.623</v>
      </c>
      <c r="E56" s="80">
        <v>30360.21962</v>
      </c>
      <c r="F56" s="188">
        <f t="shared" si="3"/>
        <v>83.97797010450148</v>
      </c>
      <c r="G56" s="188">
        <f t="shared" si="1"/>
        <v>86.0462079531912</v>
      </c>
      <c r="H56" s="80">
        <f t="shared" si="2"/>
        <v>-4923.4033799999997</v>
      </c>
    </row>
    <row r="57" spans="1:8" s="5" customFormat="1" ht="27" customHeight="1">
      <c r="A57" s="110">
        <v>53</v>
      </c>
      <c r="B57" s="176" t="s">
        <v>88</v>
      </c>
      <c r="C57" s="82">
        <v>42286.237999999998</v>
      </c>
      <c r="D57" s="82">
        <v>39861.982000000004</v>
      </c>
      <c r="E57" s="80">
        <v>42887.099979999999</v>
      </c>
      <c r="F57" s="79">
        <f t="shared" si="3"/>
        <v>101.42093978660387</v>
      </c>
      <c r="G57" s="79">
        <f t="shared" si="1"/>
        <v>107.58898034723912</v>
      </c>
      <c r="H57" s="80">
        <f t="shared" si="2"/>
        <v>3025.1179799999954</v>
      </c>
    </row>
    <row r="58" spans="1:8" s="5" customFormat="1" ht="27" customHeight="1">
      <c r="A58" s="110">
        <v>54</v>
      </c>
      <c r="B58" s="176" t="s">
        <v>89</v>
      </c>
      <c r="C58" s="82">
        <v>52516.853000000003</v>
      </c>
      <c r="D58" s="82">
        <v>48778.172039999998</v>
      </c>
      <c r="E58" s="80">
        <v>51352.928200000002</v>
      </c>
      <c r="F58" s="79">
        <f t="shared" si="3"/>
        <v>97.783711830562282</v>
      </c>
      <c r="G58" s="79">
        <f t="shared" si="1"/>
        <v>105.27850071521459</v>
      </c>
      <c r="H58" s="80">
        <f t="shared" si="2"/>
        <v>2574.7561600000045</v>
      </c>
    </row>
    <row r="59" spans="1:8" s="5" customFormat="1" ht="27" customHeight="1">
      <c r="A59" s="110">
        <v>55</v>
      </c>
      <c r="B59" s="176" t="s">
        <v>90</v>
      </c>
      <c r="C59" s="82">
        <v>46523.231</v>
      </c>
      <c r="D59" s="82">
        <v>41889.538</v>
      </c>
      <c r="E59" s="80">
        <v>45684.120289999999</v>
      </c>
      <c r="F59" s="79">
        <f t="shared" si="3"/>
        <v>98.196361920778884</v>
      </c>
      <c r="G59" s="79">
        <f t="shared" si="1"/>
        <v>109.0585441405441</v>
      </c>
      <c r="H59" s="80">
        <f t="shared" si="2"/>
        <v>3794.5822899999985</v>
      </c>
    </row>
    <row r="60" spans="1:8" s="5" customFormat="1" ht="27" customHeight="1">
      <c r="A60" s="110">
        <v>56</v>
      </c>
      <c r="B60" s="176" t="s">
        <v>91</v>
      </c>
      <c r="C60" s="82">
        <v>8851000</v>
      </c>
      <c r="D60" s="82">
        <v>8062829.5</v>
      </c>
      <c r="E60" s="80">
        <v>8087893.7294399999</v>
      </c>
      <c r="F60" s="79">
        <f t="shared" si="3"/>
        <v>91.378304479041915</v>
      </c>
      <c r="G60" s="79">
        <f t="shared" si="1"/>
        <v>100.31086145924331</v>
      </c>
      <c r="H60" s="80">
        <f t="shared" si="2"/>
        <v>25064.229439999908</v>
      </c>
    </row>
    <row r="61" spans="1:8" s="5" customFormat="1" ht="27" customHeight="1">
      <c r="A61" s="110">
        <v>57</v>
      </c>
      <c r="B61" s="176" t="s">
        <v>92</v>
      </c>
      <c r="C61" s="82">
        <v>146551.07699999999</v>
      </c>
      <c r="D61" s="82">
        <v>132969.677</v>
      </c>
      <c r="E61" s="80">
        <v>143935.33161000002</v>
      </c>
      <c r="F61" s="79">
        <f t="shared" si="3"/>
        <v>98.215130558201253</v>
      </c>
      <c r="G61" s="79">
        <f t="shared" si="1"/>
        <v>108.24673328340867</v>
      </c>
      <c r="H61" s="80">
        <f t="shared" si="2"/>
        <v>10965.654610000027</v>
      </c>
    </row>
    <row r="62" spans="1:8" s="5" customFormat="1" ht="27" customHeight="1">
      <c r="A62" s="110">
        <v>58</v>
      </c>
      <c r="B62" s="176" t="s">
        <v>93</v>
      </c>
      <c r="C62" s="82">
        <v>81932.899999999994</v>
      </c>
      <c r="D62" s="82">
        <v>77550.574999999997</v>
      </c>
      <c r="E62" s="80">
        <v>70222.183909999992</v>
      </c>
      <c r="F62" s="188">
        <f t="shared" si="3"/>
        <v>85.706943010683133</v>
      </c>
      <c r="G62" s="188">
        <f t="shared" si="1"/>
        <v>90.550178267537021</v>
      </c>
      <c r="H62" s="80">
        <f t="shared" si="2"/>
        <v>-7328.3910900000046</v>
      </c>
    </row>
    <row r="63" spans="1:8" s="5" customFormat="1" ht="27" customHeight="1">
      <c r="A63" s="110">
        <v>59</v>
      </c>
      <c r="B63" s="176" t="s">
        <v>94</v>
      </c>
      <c r="C63" s="82">
        <v>116521.8</v>
      </c>
      <c r="D63" s="82">
        <v>106277.613</v>
      </c>
      <c r="E63" s="80">
        <v>114845.96795999999</v>
      </c>
      <c r="F63" s="79">
        <f t="shared" si="3"/>
        <v>98.561786687126357</v>
      </c>
      <c r="G63" s="79">
        <f t="shared" si="1"/>
        <v>108.06223880846852</v>
      </c>
      <c r="H63" s="80">
        <f t="shared" si="2"/>
        <v>8568.3549599999969</v>
      </c>
    </row>
    <row r="64" spans="1:8" s="5" customFormat="1" ht="27" customHeight="1">
      <c r="A64" s="110">
        <v>60</v>
      </c>
      <c r="B64" s="176" t="s">
        <v>95</v>
      </c>
      <c r="C64" s="82">
        <v>245321.58199999999</v>
      </c>
      <c r="D64" s="82">
        <v>224767.00700000001</v>
      </c>
      <c r="E64" s="80">
        <v>238102.38225999998</v>
      </c>
      <c r="F64" s="79">
        <f t="shared" si="3"/>
        <v>97.057250454222157</v>
      </c>
      <c r="G64" s="79">
        <f t="shared" si="1"/>
        <v>105.93297719179931</v>
      </c>
      <c r="H64" s="80">
        <f t="shared" si="2"/>
        <v>13335.375259999972</v>
      </c>
    </row>
    <row r="65" spans="1:8" s="5" customFormat="1" ht="27" customHeight="1">
      <c r="A65" s="110">
        <v>61</v>
      </c>
      <c r="B65" s="176" t="s">
        <v>96</v>
      </c>
      <c r="C65" s="82">
        <v>80972.237999999998</v>
      </c>
      <c r="D65" s="82">
        <v>75065.078999999998</v>
      </c>
      <c r="E65" s="80">
        <v>77974.948909999992</v>
      </c>
      <c r="F65" s="79">
        <f t="shared" si="3"/>
        <v>96.298374400865626</v>
      </c>
      <c r="G65" s="79">
        <f t="shared" si="1"/>
        <v>103.87646286231178</v>
      </c>
      <c r="H65" s="80">
        <f t="shared" si="2"/>
        <v>2909.869909999994</v>
      </c>
    </row>
    <row r="66" spans="1:8" s="5" customFormat="1" ht="27" customHeight="1">
      <c r="A66" s="110">
        <v>62</v>
      </c>
      <c r="B66" s="176" t="s">
        <v>97</v>
      </c>
      <c r="C66" s="82">
        <v>49673.071000000004</v>
      </c>
      <c r="D66" s="82">
        <v>45806.402000000002</v>
      </c>
      <c r="E66" s="80">
        <v>46507.748399999997</v>
      </c>
      <c r="F66" s="79">
        <f t="shared" si="3"/>
        <v>93.627688934312104</v>
      </c>
      <c r="G66" s="79">
        <f t="shared" si="1"/>
        <v>101.53110999637124</v>
      </c>
      <c r="H66" s="80">
        <f t="shared" si="2"/>
        <v>701.3463999999949</v>
      </c>
    </row>
    <row r="67" spans="1:8" s="5" customFormat="1" ht="27" customHeight="1">
      <c r="A67" s="110">
        <v>63</v>
      </c>
      <c r="B67" s="176" t="s">
        <v>98</v>
      </c>
      <c r="C67" s="82">
        <v>116635.6</v>
      </c>
      <c r="D67" s="82">
        <v>101215.56200000001</v>
      </c>
      <c r="E67" s="80">
        <v>107847.60953</v>
      </c>
      <c r="F67" s="79">
        <f t="shared" si="3"/>
        <v>92.465430391750019</v>
      </c>
      <c r="G67" s="79">
        <f t="shared" si="1"/>
        <v>106.55239905697505</v>
      </c>
      <c r="H67" s="80">
        <f t="shared" si="2"/>
        <v>6632.0475299999962</v>
      </c>
    </row>
    <row r="68" spans="1:8" s="5" customFormat="1" ht="27" customHeight="1">
      <c r="A68" s="110">
        <v>64</v>
      </c>
      <c r="B68" s="176" t="s">
        <v>99</v>
      </c>
      <c r="C68" s="82">
        <v>24989.599999999999</v>
      </c>
      <c r="D68" s="82">
        <v>21881.43</v>
      </c>
      <c r="E68" s="80">
        <v>22154.847040000001</v>
      </c>
      <c r="F68" s="188">
        <f t="shared" si="3"/>
        <v>88.656269167973889</v>
      </c>
      <c r="G68" s="79">
        <f t="shared" si="1"/>
        <v>101.24953917545609</v>
      </c>
      <c r="H68" s="80">
        <f t="shared" si="2"/>
        <v>273.41704000000027</v>
      </c>
    </row>
    <row r="69" spans="1:8" s="5" customFormat="1" ht="27" customHeight="1">
      <c r="A69" s="110">
        <v>65</v>
      </c>
      <c r="B69" s="176" t="s">
        <v>100</v>
      </c>
      <c r="C69" s="82">
        <v>15541</v>
      </c>
      <c r="D69" s="82">
        <v>14517.402</v>
      </c>
      <c r="E69" s="80">
        <v>16553.95147</v>
      </c>
      <c r="F69" s="79">
        <f t="shared" ref="F69:F74" si="4">E69/C69*100</f>
        <v>106.51792979859727</v>
      </c>
      <c r="G69" s="79">
        <f t="shared" si="1"/>
        <v>114.02833282428908</v>
      </c>
      <c r="H69" s="80">
        <f t="shared" si="2"/>
        <v>2036.5494699999999</v>
      </c>
    </row>
    <row r="70" spans="1:8" s="5" customFormat="1" ht="27" customHeight="1">
      <c r="A70" s="110">
        <v>66</v>
      </c>
      <c r="B70" s="176" t="s">
        <v>101</v>
      </c>
      <c r="C70" s="82">
        <v>124119.63800000001</v>
      </c>
      <c r="D70" s="82">
        <v>116113.478</v>
      </c>
      <c r="E70" s="80">
        <v>122169.41023000001</v>
      </c>
      <c r="F70" s="79">
        <f t="shared" si="4"/>
        <v>98.428751645247303</v>
      </c>
      <c r="G70" s="79">
        <f t="shared" ref="G70:G86" si="5">E70/D70*100</f>
        <v>105.21552909645855</v>
      </c>
      <c r="H70" s="80">
        <f t="shared" ref="H70:H86" si="6">E70-D70</f>
        <v>6055.9322300000058</v>
      </c>
    </row>
    <row r="71" spans="1:8" s="5" customFormat="1" ht="27" customHeight="1">
      <c r="A71" s="110">
        <v>67</v>
      </c>
      <c r="B71" s="176" t="s">
        <v>102</v>
      </c>
      <c r="C71" s="82">
        <v>90895.8</v>
      </c>
      <c r="D71" s="82">
        <v>85265.112999999998</v>
      </c>
      <c r="E71" s="80">
        <v>91734.661410000001</v>
      </c>
      <c r="F71" s="79">
        <f t="shared" si="4"/>
        <v>100.92288247641805</v>
      </c>
      <c r="G71" s="79">
        <f t="shared" si="5"/>
        <v>107.58756797753848</v>
      </c>
      <c r="H71" s="80">
        <f t="shared" si="6"/>
        <v>6469.5484100000031</v>
      </c>
    </row>
    <row r="72" spans="1:8" s="5" customFormat="1" ht="27" customHeight="1">
      <c r="A72" s="110">
        <v>68</v>
      </c>
      <c r="B72" s="176" t="s">
        <v>103</v>
      </c>
      <c r="C72" s="80">
        <v>28084.030999999999</v>
      </c>
      <c r="D72" s="80">
        <v>25723.751</v>
      </c>
      <c r="E72" s="80">
        <v>27621.875660000002</v>
      </c>
      <c r="F72" s="79">
        <f t="shared" si="4"/>
        <v>98.354383884564157</v>
      </c>
      <c r="G72" s="79">
        <f t="shared" si="5"/>
        <v>107.37887977534848</v>
      </c>
      <c r="H72" s="80">
        <f t="shared" si="6"/>
        <v>1898.1246600000013</v>
      </c>
    </row>
    <row r="73" spans="1:8" s="5" customFormat="1" ht="27" customHeight="1">
      <c r="A73" s="110">
        <v>69</v>
      </c>
      <c r="B73" s="176" t="s">
        <v>104</v>
      </c>
      <c r="C73" s="80">
        <v>233200</v>
      </c>
      <c r="D73" s="80">
        <v>218802</v>
      </c>
      <c r="E73" s="80">
        <v>207074.34727999999</v>
      </c>
      <c r="F73" s="188">
        <f t="shared" si="4"/>
        <v>88.796889914236701</v>
      </c>
      <c r="G73" s="188">
        <f t="shared" si="5"/>
        <v>94.640061461961039</v>
      </c>
      <c r="H73" s="80">
        <f t="shared" si="6"/>
        <v>-11727.652720000013</v>
      </c>
    </row>
    <row r="74" spans="1:8" s="5" customFormat="1" ht="27" customHeight="1">
      <c r="A74" s="110">
        <v>70</v>
      </c>
      <c r="B74" s="176" t="s">
        <v>105</v>
      </c>
      <c r="C74" s="80">
        <v>99555.946069999991</v>
      </c>
      <c r="D74" s="80">
        <v>90307.329070000007</v>
      </c>
      <c r="E74" s="80">
        <v>91633.975319999998</v>
      </c>
      <c r="F74" s="79">
        <f t="shared" si="4"/>
        <v>92.042694522304188</v>
      </c>
      <c r="G74" s="79">
        <f t="shared" si="5"/>
        <v>101.46903497607782</v>
      </c>
      <c r="H74" s="80">
        <f t="shared" si="6"/>
        <v>1326.6462499999907</v>
      </c>
    </row>
    <row r="75" spans="1:8" s="8" customFormat="1" ht="27.75" customHeight="1">
      <c r="A75" s="110">
        <v>71</v>
      </c>
      <c r="B75" s="177" t="s">
        <v>106</v>
      </c>
      <c r="C75" s="80">
        <v>200715.51999999999</v>
      </c>
      <c r="D75" s="80">
        <v>185510.67</v>
      </c>
      <c r="E75" s="80">
        <v>209108.80353</v>
      </c>
      <c r="F75" s="79">
        <f t="shared" ref="F75:F85" si="7">E75/C75*100</f>
        <v>104.18168138168889</v>
      </c>
      <c r="G75" s="79">
        <f t="shared" si="5"/>
        <v>112.72063409075068</v>
      </c>
      <c r="H75" s="80">
        <f t="shared" si="6"/>
        <v>23598.133529999992</v>
      </c>
    </row>
    <row r="76" spans="1:8" s="11" customFormat="1" ht="27.75" customHeight="1">
      <c r="A76" s="110">
        <v>72</v>
      </c>
      <c r="B76" s="145" t="s">
        <v>107</v>
      </c>
      <c r="C76" s="143">
        <v>125219.19</v>
      </c>
      <c r="D76" s="143">
        <v>120642.26149999999</v>
      </c>
      <c r="E76" s="143">
        <v>130344.95087</v>
      </c>
      <c r="F76" s="79">
        <f t="shared" si="7"/>
        <v>104.09343078325296</v>
      </c>
      <c r="G76" s="79">
        <f t="shared" si="5"/>
        <v>108.04252941660913</v>
      </c>
      <c r="H76" s="80">
        <f t="shared" si="6"/>
        <v>9702.6893700000073</v>
      </c>
    </row>
    <row r="77" spans="1:8" s="5" customFormat="1" ht="27.75" customHeight="1">
      <c r="A77" s="110">
        <v>73</v>
      </c>
      <c r="B77" s="145" t="s">
        <v>108</v>
      </c>
      <c r="C77" s="143">
        <v>87810.823000000004</v>
      </c>
      <c r="D77" s="143">
        <v>80952.957999999999</v>
      </c>
      <c r="E77" s="143">
        <v>82399.410180000006</v>
      </c>
      <c r="F77" s="79">
        <f t="shared" si="7"/>
        <v>93.837419312195721</v>
      </c>
      <c r="G77" s="79">
        <f t="shared" si="5"/>
        <v>101.78678113281543</v>
      </c>
      <c r="H77" s="80">
        <f t="shared" si="6"/>
        <v>1446.4521800000075</v>
      </c>
    </row>
    <row r="78" spans="1:8" s="5" customFormat="1" ht="27.75" customHeight="1">
      <c r="A78" s="110">
        <v>74</v>
      </c>
      <c r="B78" s="145" t="s">
        <v>109</v>
      </c>
      <c r="C78" s="143">
        <v>664702.19999999995</v>
      </c>
      <c r="D78" s="143">
        <v>610595.69999999995</v>
      </c>
      <c r="E78" s="143">
        <v>614343.69396000006</v>
      </c>
      <c r="F78" s="79">
        <f t="shared" si="7"/>
        <v>92.423899598948239</v>
      </c>
      <c r="G78" s="79">
        <f t="shared" si="5"/>
        <v>100.61382580322791</v>
      </c>
      <c r="H78" s="80">
        <f t="shared" si="6"/>
        <v>3747.9939600001089</v>
      </c>
    </row>
    <row r="79" spans="1:8" s="5" customFormat="1" ht="27.75" customHeight="1">
      <c r="A79" s="110">
        <v>75</v>
      </c>
      <c r="B79" s="145" t="s">
        <v>110</v>
      </c>
      <c r="C79" s="143">
        <v>20166.5</v>
      </c>
      <c r="D79" s="143">
        <v>17200.822</v>
      </c>
      <c r="E79" s="143">
        <v>17418.781129999999</v>
      </c>
      <c r="F79" s="188">
        <f t="shared" si="7"/>
        <v>86.374835147397917</v>
      </c>
      <c r="G79" s="79">
        <f t="shared" si="5"/>
        <v>101.26714368650521</v>
      </c>
      <c r="H79" s="80">
        <f t="shared" si="6"/>
        <v>217.95912999999928</v>
      </c>
    </row>
    <row r="80" spans="1:8" s="5" customFormat="1" ht="27.75" customHeight="1">
      <c r="A80" s="110">
        <v>76</v>
      </c>
      <c r="B80" s="145" t="s">
        <v>111</v>
      </c>
      <c r="C80" s="143">
        <v>48558.65</v>
      </c>
      <c r="D80" s="143">
        <v>45337.241000000002</v>
      </c>
      <c r="E80" s="143">
        <v>49674.332049999997</v>
      </c>
      <c r="F80" s="79">
        <f t="shared" si="7"/>
        <v>102.29759692660319</v>
      </c>
      <c r="G80" s="79">
        <f t="shared" si="5"/>
        <v>109.56628801033568</v>
      </c>
      <c r="H80" s="80">
        <f t="shared" si="6"/>
        <v>4337.0910499999954</v>
      </c>
    </row>
    <row r="81" spans="1:8" s="5" customFormat="1" ht="27.75" customHeight="1">
      <c r="A81" s="110">
        <v>77</v>
      </c>
      <c r="B81" s="145" t="s">
        <v>112</v>
      </c>
      <c r="C81" s="143">
        <v>201649.19699999999</v>
      </c>
      <c r="D81" s="143">
        <v>185817.997</v>
      </c>
      <c r="E81" s="143">
        <v>204426.44389</v>
      </c>
      <c r="F81" s="79">
        <f t="shared" si="7"/>
        <v>101.37726652588654</v>
      </c>
      <c r="G81" s="79">
        <f t="shared" si="5"/>
        <v>110.01434047854902</v>
      </c>
      <c r="H81" s="80">
        <f t="shared" si="6"/>
        <v>18608.446889999992</v>
      </c>
    </row>
    <row r="82" spans="1:8" s="5" customFormat="1" ht="27.75" customHeight="1">
      <c r="A82" s="110">
        <v>78</v>
      </c>
      <c r="B82" s="178" t="s">
        <v>113</v>
      </c>
      <c r="C82" s="143">
        <v>96064.186000000002</v>
      </c>
      <c r="D82" s="143">
        <v>85040.986000000004</v>
      </c>
      <c r="E82" s="143">
        <v>85815.535749999995</v>
      </c>
      <c r="F82" s="188">
        <f t="shared" si="7"/>
        <v>89.33145568942831</v>
      </c>
      <c r="G82" s="79">
        <f t="shared" si="5"/>
        <v>100.91079582496843</v>
      </c>
      <c r="H82" s="80">
        <f t="shared" si="6"/>
        <v>774.54974999999104</v>
      </c>
    </row>
    <row r="83" spans="1:8" s="5" customFormat="1" ht="27.75" customHeight="1">
      <c r="A83" s="110">
        <v>79</v>
      </c>
      <c r="B83" s="178" t="s">
        <v>114</v>
      </c>
      <c r="C83" s="143">
        <v>29162.698</v>
      </c>
      <c r="D83" s="143">
        <v>26524.47</v>
      </c>
      <c r="E83" s="143">
        <v>28108.289639999999</v>
      </c>
      <c r="F83" s="79">
        <f t="shared" si="7"/>
        <v>96.384393652466585</v>
      </c>
      <c r="G83" s="79">
        <f t="shared" si="5"/>
        <v>105.97116413636162</v>
      </c>
      <c r="H83" s="80">
        <f t="shared" si="6"/>
        <v>1583.8196399999979</v>
      </c>
    </row>
    <row r="84" spans="1:8" s="5" customFormat="1" ht="27.75" customHeight="1">
      <c r="A84" s="110">
        <v>80</v>
      </c>
      <c r="B84" s="178" t="s">
        <v>115</v>
      </c>
      <c r="C84" s="143">
        <v>472335</v>
      </c>
      <c r="D84" s="143">
        <v>432149.31099999999</v>
      </c>
      <c r="E84" s="143">
        <v>443024.26466000004</v>
      </c>
      <c r="F84" s="79">
        <f t="shared" si="7"/>
        <v>93.794502770279578</v>
      </c>
      <c r="G84" s="79">
        <f t="shared" si="5"/>
        <v>102.51648061981986</v>
      </c>
      <c r="H84" s="80">
        <f t="shared" si="6"/>
        <v>10874.953660000057</v>
      </c>
    </row>
    <row r="85" spans="1:8" s="5" customFormat="1" ht="27.75" customHeight="1" thickBot="1">
      <c r="A85" s="138">
        <v>81</v>
      </c>
      <c r="B85" s="187" t="s">
        <v>116</v>
      </c>
      <c r="C85" s="144">
        <v>285980</v>
      </c>
      <c r="D85" s="144">
        <v>250156.63500000001</v>
      </c>
      <c r="E85" s="144">
        <v>253829.00619999997</v>
      </c>
      <c r="F85" s="191">
        <f t="shared" si="7"/>
        <v>88.757607594936701</v>
      </c>
      <c r="G85" s="184">
        <f t="shared" si="5"/>
        <v>101.46802870129747</v>
      </c>
      <c r="H85" s="159">
        <f t="shared" si="6"/>
        <v>3672.371199999965</v>
      </c>
    </row>
    <row r="86" spans="1:8" s="5" customFormat="1" ht="27.75" customHeight="1" thickBot="1">
      <c r="A86" s="98"/>
      <c r="B86" s="153" t="s">
        <v>117</v>
      </c>
      <c r="C86" s="86">
        <f>SUM(C5:C85)</f>
        <v>20070319.610970002</v>
      </c>
      <c r="D86" s="86">
        <f>SUM(D5:D85)</f>
        <v>18301718.606870003</v>
      </c>
      <c r="E86" s="86">
        <f>SUM(E5:E85)</f>
        <v>18737282.539620001</v>
      </c>
      <c r="F86" s="87">
        <f>E86/C86*100</f>
        <v>93.358167198187559</v>
      </c>
      <c r="G86" s="87">
        <f t="shared" si="5"/>
        <v>102.37990727595658</v>
      </c>
      <c r="H86" s="158">
        <f t="shared" si="6"/>
        <v>435563.93274999782</v>
      </c>
    </row>
    <row r="87" spans="1:8" s="5" customFormat="1">
      <c r="B87" s="11"/>
      <c r="E87" s="10"/>
      <c r="F87" s="10"/>
      <c r="G87" s="10"/>
      <c r="H87" s="10"/>
    </row>
    <row r="88" spans="1:8" s="5" customFormat="1" ht="15.75" customHeight="1">
      <c r="B88" s="11"/>
      <c r="C88" s="71"/>
      <c r="E88" s="149"/>
      <c r="F88" s="10"/>
      <c r="G88" s="10"/>
      <c r="H88" s="10"/>
    </row>
    <row r="89" spans="1:8" s="5" customFormat="1">
      <c r="B89" s="11"/>
      <c r="E89" s="10"/>
      <c r="F89" s="10"/>
      <c r="G89" s="10"/>
      <c r="H89" s="10"/>
    </row>
    <row r="90" spans="1:8" s="5" customFormat="1">
      <c r="B90" s="11"/>
      <c r="E90" s="10"/>
      <c r="F90" s="10"/>
      <c r="G90" s="10"/>
      <c r="H90" s="10"/>
    </row>
    <row r="91" spans="1:8" s="5" customFormat="1">
      <c r="B91" s="11"/>
      <c r="E91" s="10"/>
      <c r="F91" s="10"/>
      <c r="G91" s="10"/>
      <c r="H91" s="10"/>
    </row>
    <row r="92" spans="1:8" s="5" customFormat="1">
      <c r="B92" s="11"/>
      <c r="E92" s="10"/>
      <c r="F92" s="10"/>
      <c r="G92" s="10"/>
      <c r="H92" s="10"/>
    </row>
    <row r="93" spans="1:8" s="5" customFormat="1">
      <c r="B93" s="11"/>
      <c r="E93" s="10"/>
      <c r="F93" s="10"/>
      <c r="G93" s="10"/>
      <c r="H93" s="10"/>
    </row>
    <row r="94" spans="1:8" s="5" customFormat="1">
      <c r="B94" s="11"/>
      <c r="E94" s="10"/>
      <c r="F94" s="10"/>
      <c r="G94" s="10"/>
      <c r="H94" s="10"/>
    </row>
    <row r="95" spans="1:8" s="5" customFormat="1">
      <c r="E95" s="10"/>
      <c r="F95" s="10"/>
      <c r="G95" s="10"/>
      <c r="H95" s="10"/>
    </row>
    <row r="96" spans="1:8" s="5" customFormat="1">
      <c r="E96" s="10"/>
      <c r="F96" s="10"/>
      <c r="G96" s="10"/>
      <c r="H96" s="10"/>
    </row>
    <row r="97" spans="5:8" s="5" customFormat="1">
      <c r="E97" s="10"/>
      <c r="F97" s="10"/>
      <c r="G97" s="10"/>
      <c r="H97" s="10"/>
    </row>
    <row r="98" spans="5:8" s="5" customFormat="1">
      <c r="E98" s="10"/>
      <c r="F98" s="10"/>
      <c r="G98" s="10"/>
      <c r="H98" s="10"/>
    </row>
    <row r="99" spans="5:8" s="5" customFormat="1">
      <c r="E99" s="10"/>
      <c r="F99" s="10"/>
      <c r="G99" s="10"/>
      <c r="H99" s="10"/>
    </row>
    <row r="100" spans="5:8" s="5" customFormat="1">
      <c r="E100" s="10"/>
      <c r="F100" s="10"/>
      <c r="G100" s="10"/>
      <c r="H100" s="10"/>
    </row>
    <row r="101" spans="5:8" s="5" customFormat="1">
      <c r="E101" s="10"/>
      <c r="F101" s="10"/>
      <c r="G101" s="10"/>
      <c r="H101" s="10"/>
    </row>
    <row r="102" spans="5:8" s="5" customFormat="1">
      <c r="E102" s="10"/>
      <c r="F102" s="10"/>
      <c r="G102" s="10"/>
      <c r="H102" s="10"/>
    </row>
    <row r="103" spans="5:8" s="5" customFormat="1">
      <c r="E103" s="10"/>
      <c r="F103" s="10"/>
      <c r="G103" s="10"/>
      <c r="H103" s="10"/>
    </row>
    <row r="104" spans="5:8" s="5" customFormat="1">
      <c r="E104" s="10"/>
      <c r="F104" s="10"/>
      <c r="G104" s="10"/>
      <c r="H104" s="10"/>
    </row>
    <row r="105" spans="5:8" s="5" customFormat="1">
      <c r="E105" s="10"/>
      <c r="F105" s="10"/>
      <c r="G105" s="10"/>
      <c r="H105" s="10"/>
    </row>
    <row r="106" spans="5:8" s="5" customFormat="1">
      <c r="E106" s="10"/>
      <c r="F106" s="10"/>
      <c r="G106" s="10"/>
      <c r="H106" s="10"/>
    </row>
    <row r="107" spans="5:8" s="5" customFormat="1">
      <c r="E107" s="10"/>
      <c r="F107" s="10"/>
      <c r="G107" s="10"/>
      <c r="H107" s="10"/>
    </row>
    <row r="108" spans="5:8" s="5" customFormat="1">
      <c r="E108" s="10"/>
      <c r="F108" s="10"/>
      <c r="G108" s="10"/>
      <c r="H108" s="10"/>
    </row>
    <row r="109" spans="5:8" s="5" customFormat="1">
      <c r="E109" s="10"/>
      <c r="F109" s="10"/>
      <c r="G109" s="10"/>
      <c r="H109" s="10"/>
    </row>
    <row r="110" spans="5:8" s="5" customFormat="1">
      <c r="E110" s="10"/>
      <c r="F110" s="10"/>
      <c r="G110" s="10"/>
      <c r="H110" s="10"/>
    </row>
    <row r="111" spans="5:8" s="5" customFormat="1">
      <c r="E111" s="10"/>
      <c r="F111" s="10"/>
      <c r="G111" s="10"/>
      <c r="H111" s="10"/>
    </row>
    <row r="112" spans="5:8" s="5" customFormat="1">
      <c r="E112" s="10"/>
      <c r="F112" s="10"/>
      <c r="G112" s="10"/>
      <c r="H112" s="10"/>
    </row>
    <row r="113" spans="5:8" s="5" customFormat="1">
      <c r="E113" s="10"/>
      <c r="F113" s="10"/>
      <c r="G113" s="10"/>
      <c r="H113" s="10"/>
    </row>
    <row r="114" spans="5:8" s="5" customFormat="1">
      <c r="E114" s="10"/>
      <c r="F114" s="10"/>
      <c r="G114" s="10"/>
      <c r="H114" s="10"/>
    </row>
    <row r="115" spans="5:8" s="5" customFormat="1">
      <c r="E115" s="10"/>
      <c r="F115" s="10"/>
      <c r="G115" s="10"/>
      <c r="H115" s="10"/>
    </row>
    <row r="116" spans="5:8" s="5" customFormat="1">
      <c r="E116" s="10"/>
      <c r="F116" s="10"/>
      <c r="G116" s="10"/>
      <c r="H116" s="10"/>
    </row>
    <row r="117" spans="5:8" s="5" customFormat="1">
      <c r="E117" s="10"/>
      <c r="F117" s="10"/>
      <c r="G117" s="10"/>
      <c r="H117" s="10"/>
    </row>
  </sheetData>
  <autoFilter ref="B5:H86"/>
  <mergeCells count="8">
    <mergeCell ref="A1:H1"/>
    <mergeCell ref="G3:H3"/>
    <mergeCell ref="C3:C4"/>
    <mergeCell ref="A3:A4"/>
    <mergeCell ref="B3:B4"/>
    <mergeCell ref="E3:E4"/>
    <mergeCell ref="D3:D4"/>
    <mergeCell ref="F3:F4"/>
  </mergeCells>
  <phoneticPr fontId="56" type="noConversion"/>
  <printOptions horizontalCentered="1"/>
  <pageMargins left="0" right="0" top="0" bottom="0" header="0" footer="0"/>
  <pageSetup paperSize="9" scale="47" fitToHeight="2" orientation="landscape" r:id="rId1"/>
  <headerFooter alignWithMargins="0"/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0">
    <pageSetUpPr fitToPage="1"/>
  </sheetPr>
  <dimension ref="A1:EI119"/>
  <sheetViews>
    <sheetView showZeros="0" zoomScale="70" zoomScaleNormal="70" zoomScaleSheetLayoutView="100" workbookViewId="0">
      <pane ySplit="5" topLeftCell="A66" activePane="bottomLeft" state="frozen"/>
      <selection pane="bottomLeft" activeCell="M79" sqref="M79"/>
    </sheetView>
  </sheetViews>
  <sheetFormatPr defaultColWidth="9.109375" defaultRowHeight="18"/>
  <cols>
    <col min="1" max="1" width="6.33203125" style="12" customWidth="1"/>
    <col min="2" max="2" width="35.88671875" style="12" customWidth="1"/>
    <col min="3" max="3" width="17.109375" style="12" customWidth="1"/>
    <col min="4" max="4" width="16.6640625" style="12" customWidth="1"/>
    <col min="5" max="5" width="16.6640625" style="12" hidden="1" customWidth="1"/>
    <col min="6" max="6" width="18" style="12" customWidth="1"/>
    <col min="7" max="7" width="13.6640625" style="12" customWidth="1"/>
    <col min="8" max="8" width="9.88671875" style="12" customWidth="1"/>
    <col min="9" max="9" width="16.109375" style="12" customWidth="1"/>
    <col min="10" max="10" width="17.33203125" style="12" customWidth="1"/>
    <col min="11" max="11" width="16.88671875" style="12" customWidth="1"/>
    <col min="12" max="12" width="16.88671875" style="12" hidden="1" customWidth="1"/>
    <col min="13" max="13" width="16.44140625" style="13" customWidth="1"/>
    <col min="14" max="14" width="13.6640625" style="13" customWidth="1"/>
    <col min="15" max="15" width="9.88671875" style="13" customWidth="1"/>
    <col min="16" max="16" width="17.5546875" style="13" customWidth="1"/>
    <col min="17" max="17" width="12.5546875" style="12" customWidth="1"/>
    <col min="18" max="18" width="20.88671875" style="161" hidden="1" customWidth="1"/>
    <col min="19" max="19" width="12.33203125" style="162" hidden="1" customWidth="1"/>
    <col min="20" max="20" width="15.33203125" style="12" customWidth="1"/>
    <col min="21" max="22" width="12.33203125" style="12" customWidth="1"/>
    <col min="23" max="16384" width="9.109375" style="12"/>
  </cols>
  <sheetData>
    <row r="1" spans="1:21" s="54" customFormat="1" ht="21.75" customHeight="1">
      <c r="A1" s="224" t="s">
        <v>138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R1" s="161"/>
      <c r="S1" s="162"/>
    </row>
    <row r="2" spans="1:21" s="1" customFormat="1" ht="21.75" customHeight="1" thickBo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63"/>
      <c r="N2" s="63"/>
      <c r="O2" s="63"/>
      <c r="P2" s="163" t="s">
        <v>29</v>
      </c>
      <c r="R2" s="161"/>
      <c r="S2" s="162"/>
    </row>
    <row r="3" spans="1:21" s="2" customFormat="1" ht="24" customHeight="1">
      <c r="A3" s="218" t="s">
        <v>3</v>
      </c>
      <c r="B3" s="226" t="s">
        <v>129</v>
      </c>
      <c r="C3" s="229" t="s">
        <v>25</v>
      </c>
      <c r="D3" s="230"/>
      <c r="E3" s="230"/>
      <c r="F3" s="230"/>
      <c r="G3" s="230"/>
      <c r="H3" s="230"/>
      <c r="I3" s="231"/>
      <c r="J3" s="232" t="s">
        <v>24</v>
      </c>
      <c r="K3" s="230"/>
      <c r="L3" s="230"/>
      <c r="M3" s="230"/>
      <c r="N3" s="230"/>
      <c r="O3" s="230"/>
      <c r="P3" s="231"/>
      <c r="R3" s="164"/>
      <c r="S3" s="164"/>
      <c r="T3" s="62"/>
    </row>
    <row r="4" spans="1:21" s="2" customFormat="1" ht="46.5" customHeight="1">
      <c r="A4" s="225"/>
      <c r="B4" s="227"/>
      <c r="C4" s="233" t="s">
        <v>127</v>
      </c>
      <c r="D4" s="222" t="s">
        <v>136</v>
      </c>
      <c r="E4" s="160"/>
      <c r="F4" s="222" t="s">
        <v>40</v>
      </c>
      <c r="G4" s="222" t="s">
        <v>126</v>
      </c>
      <c r="H4" s="222" t="s">
        <v>135</v>
      </c>
      <c r="I4" s="223"/>
      <c r="J4" s="235" t="s">
        <v>127</v>
      </c>
      <c r="K4" s="222" t="s">
        <v>136</v>
      </c>
      <c r="L4" s="160"/>
      <c r="M4" s="222" t="s">
        <v>40</v>
      </c>
      <c r="N4" s="222" t="s">
        <v>126</v>
      </c>
      <c r="O4" s="222" t="s">
        <v>135</v>
      </c>
      <c r="P4" s="223"/>
      <c r="R4" s="165"/>
      <c r="S4" s="164"/>
    </row>
    <row r="5" spans="1:21" s="2" customFormat="1" ht="20.25" customHeight="1" thickBot="1">
      <c r="A5" s="219"/>
      <c r="B5" s="228"/>
      <c r="C5" s="234"/>
      <c r="D5" s="217"/>
      <c r="E5" s="77"/>
      <c r="F5" s="217"/>
      <c r="G5" s="217"/>
      <c r="H5" s="77" t="s">
        <v>27</v>
      </c>
      <c r="I5" s="78" t="s">
        <v>39</v>
      </c>
      <c r="J5" s="236"/>
      <c r="K5" s="217"/>
      <c r="L5" s="77"/>
      <c r="M5" s="217"/>
      <c r="N5" s="217"/>
      <c r="O5" s="77" t="s">
        <v>27</v>
      </c>
      <c r="P5" s="78" t="s">
        <v>39</v>
      </c>
      <c r="R5" s="166" t="s">
        <v>130</v>
      </c>
      <c r="S5" s="166" t="s">
        <v>131</v>
      </c>
      <c r="T5" s="3"/>
      <c r="U5" s="3"/>
    </row>
    <row r="6" spans="1:21" s="5" customFormat="1" ht="25.2" customHeight="1" thickBot="1">
      <c r="A6" s="105">
        <v>1</v>
      </c>
      <c r="B6" s="115" t="s">
        <v>4</v>
      </c>
      <c r="C6" s="113">
        <v>8973.5</v>
      </c>
      <c r="D6" s="106">
        <f>E6*11</f>
        <v>8225.7999999999993</v>
      </c>
      <c r="E6" s="106">
        <v>747.8</v>
      </c>
      <c r="F6" s="106">
        <v>8225.7999999999993</v>
      </c>
      <c r="G6" s="107">
        <f>F6/C6*100</f>
        <v>91.667688193012751</v>
      </c>
      <c r="H6" s="107">
        <f>F6/D6*100</f>
        <v>100</v>
      </c>
      <c r="I6" s="108">
        <f>F6-D6</f>
        <v>0</v>
      </c>
      <c r="J6" s="113"/>
      <c r="K6" s="106"/>
      <c r="L6" s="106"/>
      <c r="M6" s="101"/>
      <c r="N6" s="107"/>
      <c r="O6" s="107"/>
      <c r="P6" s="108"/>
      <c r="Q6" s="71"/>
      <c r="R6" s="167">
        <v>2369.1</v>
      </c>
      <c r="S6" s="168"/>
      <c r="T6" s="4"/>
      <c r="U6" s="4"/>
    </row>
    <row r="7" spans="1:21" s="5" customFormat="1" ht="24.9" customHeight="1">
      <c r="A7" s="109">
        <v>2</v>
      </c>
      <c r="B7" s="116" t="s">
        <v>44</v>
      </c>
      <c r="C7" s="66">
        <v>29341.599999999999</v>
      </c>
      <c r="D7" s="76">
        <f t="shared" ref="D7:D70" si="0">E7*11</f>
        <v>26896.1</v>
      </c>
      <c r="E7" s="76">
        <v>2445.1</v>
      </c>
      <c r="F7" s="76">
        <v>26896.1</v>
      </c>
      <c r="G7" s="67">
        <f t="shared" ref="G7:G69" si="1">F7/C7*100</f>
        <v>91.665417018840145</v>
      </c>
      <c r="H7" s="67">
        <f t="shared" ref="H7:H69" si="2">F7/D7*100</f>
        <v>100</v>
      </c>
      <c r="I7" s="69">
        <f t="shared" ref="I7:I69" si="3">F7-D7</f>
        <v>0</v>
      </c>
      <c r="J7" s="66"/>
      <c r="K7" s="76"/>
      <c r="L7" s="76"/>
      <c r="M7" s="76"/>
      <c r="N7" s="67"/>
      <c r="O7" s="67"/>
      <c r="P7" s="69"/>
      <c r="Q7" s="71"/>
      <c r="R7" s="167"/>
      <c r="S7" s="168">
        <v>38385</v>
      </c>
      <c r="T7" s="4"/>
      <c r="U7" s="4"/>
    </row>
    <row r="8" spans="1:21" s="7" customFormat="1" ht="24.9" customHeight="1">
      <c r="A8" s="110">
        <v>3</v>
      </c>
      <c r="B8" s="117" t="s">
        <v>45</v>
      </c>
      <c r="C8" s="65">
        <v>4178.2</v>
      </c>
      <c r="D8" s="72">
        <f t="shared" si="0"/>
        <v>3830.2</v>
      </c>
      <c r="E8" s="72">
        <v>348.2</v>
      </c>
      <c r="F8" s="72">
        <v>3830.2</v>
      </c>
      <c r="G8" s="64">
        <f t="shared" si="1"/>
        <v>91.671054521085637</v>
      </c>
      <c r="H8" s="64">
        <f t="shared" si="2"/>
        <v>100</v>
      </c>
      <c r="I8" s="70">
        <f t="shared" si="3"/>
        <v>0</v>
      </c>
      <c r="J8" s="65"/>
      <c r="K8" s="72"/>
      <c r="L8" s="72"/>
      <c r="M8" s="72"/>
      <c r="N8" s="67"/>
      <c r="O8" s="67"/>
      <c r="P8" s="69"/>
      <c r="Q8" s="68"/>
      <c r="R8" s="167">
        <v>139.80000000000001</v>
      </c>
      <c r="S8" s="168"/>
      <c r="T8" s="6"/>
      <c r="U8" s="6"/>
    </row>
    <row r="9" spans="1:21" s="5" customFormat="1" ht="24.9" customHeight="1">
      <c r="A9" s="110">
        <v>4</v>
      </c>
      <c r="B9" s="117" t="s">
        <v>46</v>
      </c>
      <c r="C9" s="65">
        <v>4601.6000000000004</v>
      </c>
      <c r="D9" s="72">
        <f t="shared" si="0"/>
        <v>4218.5</v>
      </c>
      <c r="E9" s="72">
        <v>383.5</v>
      </c>
      <c r="F9" s="72">
        <v>4218.5</v>
      </c>
      <c r="G9" s="64">
        <f t="shared" si="1"/>
        <v>91.674634909596648</v>
      </c>
      <c r="H9" s="64">
        <f t="shared" si="2"/>
        <v>100</v>
      </c>
      <c r="I9" s="70">
        <f t="shared" si="3"/>
        <v>0</v>
      </c>
      <c r="J9" s="65"/>
      <c r="K9" s="72"/>
      <c r="L9" s="72"/>
      <c r="M9" s="72"/>
      <c r="N9" s="67"/>
      <c r="O9" s="67"/>
      <c r="P9" s="69"/>
      <c r="Q9" s="71"/>
      <c r="R9" s="167">
        <v>2575.8000000000002</v>
      </c>
      <c r="S9" s="168"/>
      <c r="T9" s="4"/>
      <c r="U9" s="4"/>
    </row>
    <row r="10" spans="1:21" s="5" customFormat="1" ht="24.9" customHeight="1">
      <c r="A10" s="110">
        <v>5</v>
      </c>
      <c r="B10" s="118" t="s">
        <v>47</v>
      </c>
      <c r="C10" s="65">
        <v>7024.5</v>
      </c>
      <c r="D10" s="72">
        <f t="shared" si="0"/>
        <v>6439.4</v>
      </c>
      <c r="E10" s="72">
        <v>585.4</v>
      </c>
      <c r="F10" s="72">
        <v>6439.4</v>
      </c>
      <c r="G10" s="64">
        <f t="shared" si="1"/>
        <v>91.670581536052381</v>
      </c>
      <c r="H10" s="64">
        <f t="shared" si="2"/>
        <v>100</v>
      </c>
      <c r="I10" s="70">
        <f t="shared" si="3"/>
        <v>0</v>
      </c>
      <c r="J10" s="65"/>
      <c r="K10" s="72"/>
      <c r="L10" s="72"/>
      <c r="M10" s="72"/>
      <c r="N10" s="67"/>
      <c r="O10" s="67"/>
      <c r="P10" s="69"/>
      <c r="Q10" s="71"/>
      <c r="R10" s="167"/>
      <c r="S10" s="168">
        <v>220.2</v>
      </c>
      <c r="T10" s="4"/>
      <c r="U10" s="4"/>
    </row>
    <row r="11" spans="1:21" s="5" customFormat="1" ht="24.9" customHeight="1">
      <c r="A11" s="110">
        <v>6</v>
      </c>
      <c r="B11" s="118" t="s">
        <v>48</v>
      </c>
      <c r="C11" s="65">
        <v>6873.9</v>
      </c>
      <c r="D11" s="72">
        <f t="shared" si="0"/>
        <v>6300.7999999999993</v>
      </c>
      <c r="E11" s="72">
        <v>572.79999999999995</v>
      </c>
      <c r="F11" s="72">
        <v>6300.7999999999993</v>
      </c>
      <c r="G11" s="64">
        <f t="shared" si="1"/>
        <v>91.662666026564239</v>
      </c>
      <c r="H11" s="64">
        <f t="shared" si="2"/>
        <v>100</v>
      </c>
      <c r="I11" s="70">
        <f t="shared" si="3"/>
        <v>0</v>
      </c>
      <c r="J11" s="65"/>
      <c r="K11" s="72"/>
      <c r="L11" s="72"/>
      <c r="M11" s="72"/>
      <c r="N11" s="67"/>
      <c r="O11" s="67"/>
      <c r="P11" s="69"/>
      <c r="Q11" s="71"/>
      <c r="R11" s="167">
        <v>1090.7</v>
      </c>
      <c r="S11" s="168"/>
      <c r="T11" s="4"/>
      <c r="U11" s="4"/>
    </row>
    <row r="12" spans="1:21" s="5" customFormat="1" ht="24.9" customHeight="1">
      <c r="A12" s="110">
        <v>7</v>
      </c>
      <c r="B12" s="117" t="s">
        <v>49</v>
      </c>
      <c r="C12" s="65">
        <v>26422.5</v>
      </c>
      <c r="D12" s="72">
        <f t="shared" si="0"/>
        <v>24220.9</v>
      </c>
      <c r="E12" s="72">
        <v>2201.9</v>
      </c>
      <c r="F12" s="72">
        <v>24220.9</v>
      </c>
      <c r="G12" s="64">
        <f t="shared" si="1"/>
        <v>91.667707446305229</v>
      </c>
      <c r="H12" s="64">
        <f t="shared" si="2"/>
        <v>100</v>
      </c>
      <c r="I12" s="70">
        <f t="shared" si="3"/>
        <v>0</v>
      </c>
      <c r="J12" s="65"/>
      <c r="K12" s="72"/>
      <c r="L12" s="72"/>
      <c r="M12" s="72"/>
      <c r="N12" s="67"/>
      <c r="O12" s="67"/>
      <c r="P12" s="69"/>
      <c r="Q12" s="71"/>
      <c r="R12" s="167"/>
      <c r="S12" s="168"/>
      <c r="T12" s="4"/>
      <c r="U12" s="4"/>
    </row>
    <row r="13" spans="1:21" s="5" customFormat="1" ht="24.9" customHeight="1">
      <c r="A13" s="110">
        <v>8</v>
      </c>
      <c r="B13" s="117" t="s">
        <v>50</v>
      </c>
      <c r="C13" s="65">
        <v>31616</v>
      </c>
      <c r="D13" s="72">
        <f t="shared" si="0"/>
        <v>28981.699999999997</v>
      </c>
      <c r="E13" s="72">
        <v>2634.7</v>
      </c>
      <c r="F13" s="72">
        <v>28981.699999999997</v>
      </c>
      <c r="G13" s="64">
        <f t="shared" si="1"/>
        <v>91.667826417004036</v>
      </c>
      <c r="H13" s="64">
        <f t="shared" si="2"/>
        <v>100</v>
      </c>
      <c r="I13" s="70">
        <f t="shared" si="3"/>
        <v>0</v>
      </c>
      <c r="J13" s="65"/>
      <c r="K13" s="72"/>
      <c r="L13" s="72"/>
      <c r="M13" s="72"/>
      <c r="N13" s="67"/>
      <c r="O13" s="67"/>
      <c r="P13" s="69"/>
      <c r="Q13" s="71"/>
      <c r="R13" s="167"/>
      <c r="S13" s="168">
        <v>288.5</v>
      </c>
      <c r="T13" s="4"/>
      <c r="U13" s="4"/>
    </row>
    <row r="14" spans="1:21" s="5" customFormat="1" ht="24.9" customHeight="1">
      <c r="A14" s="110">
        <v>9</v>
      </c>
      <c r="B14" s="118" t="s">
        <v>51</v>
      </c>
      <c r="C14" s="65">
        <v>18679.599999999999</v>
      </c>
      <c r="D14" s="72">
        <f t="shared" si="0"/>
        <v>17122.599999999999</v>
      </c>
      <c r="E14" s="72">
        <v>1556.6</v>
      </c>
      <c r="F14" s="72">
        <v>17122.599999999999</v>
      </c>
      <c r="G14" s="64">
        <f t="shared" si="1"/>
        <v>91.664703740979462</v>
      </c>
      <c r="H14" s="64">
        <f t="shared" si="2"/>
        <v>100</v>
      </c>
      <c r="I14" s="70">
        <f t="shared" si="3"/>
        <v>0</v>
      </c>
      <c r="J14" s="65"/>
      <c r="K14" s="72"/>
      <c r="L14" s="72"/>
      <c r="M14" s="72"/>
      <c r="N14" s="67"/>
      <c r="O14" s="67"/>
      <c r="P14" s="69"/>
      <c r="Q14" s="71"/>
      <c r="R14" s="167"/>
      <c r="S14" s="168">
        <v>108.2</v>
      </c>
      <c r="T14" s="4"/>
      <c r="U14" s="4"/>
    </row>
    <row r="15" spans="1:21" s="5" customFormat="1" ht="24.9" customHeight="1">
      <c r="A15" s="110">
        <v>10</v>
      </c>
      <c r="B15" s="118" t="s">
        <v>52</v>
      </c>
      <c r="C15" s="65">
        <v>7261.9</v>
      </c>
      <c r="D15" s="72">
        <f t="shared" si="0"/>
        <v>6657.2000000000007</v>
      </c>
      <c r="E15" s="72">
        <v>605.20000000000005</v>
      </c>
      <c r="F15" s="72">
        <v>6657.2000000000007</v>
      </c>
      <c r="G15" s="64">
        <f t="shared" si="1"/>
        <v>91.672978146215186</v>
      </c>
      <c r="H15" s="64">
        <f t="shared" si="2"/>
        <v>100</v>
      </c>
      <c r="I15" s="70">
        <f t="shared" si="3"/>
        <v>0</v>
      </c>
      <c r="J15" s="65"/>
      <c r="K15" s="72"/>
      <c r="L15" s="72"/>
      <c r="M15" s="72"/>
      <c r="N15" s="67"/>
      <c r="O15" s="67"/>
      <c r="P15" s="69"/>
      <c r="Q15" s="71"/>
      <c r="R15" s="167">
        <v>979.9</v>
      </c>
      <c r="S15" s="168"/>
      <c r="T15" s="4"/>
      <c r="U15" s="4"/>
    </row>
    <row r="16" spans="1:21" s="5" customFormat="1" ht="24.9" customHeight="1">
      <c r="A16" s="110">
        <v>11</v>
      </c>
      <c r="B16" s="117" t="s">
        <v>53</v>
      </c>
      <c r="C16" s="65"/>
      <c r="D16" s="72">
        <f t="shared" si="0"/>
        <v>0</v>
      </c>
      <c r="E16" s="72"/>
      <c r="F16" s="72">
        <v>0</v>
      </c>
      <c r="G16" s="64"/>
      <c r="H16" s="64"/>
      <c r="I16" s="70"/>
      <c r="J16" s="65"/>
      <c r="K16" s="72"/>
      <c r="L16" s="72"/>
      <c r="M16" s="72"/>
      <c r="N16" s="67"/>
      <c r="O16" s="67"/>
      <c r="P16" s="69"/>
      <c r="Q16" s="71"/>
      <c r="R16" s="167">
        <v>204.5</v>
      </c>
      <c r="S16" s="168"/>
      <c r="T16" s="4"/>
      <c r="U16" s="4"/>
    </row>
    <row r="17" spans="1:21" s="5" customFormat="1" ht="24.9" customHeight="1">
      <c r="A17" s="110">
        <v>12</v>
      </c>
      <c r="B17" s="117" t="s">
        <v>54</v>
      </c>
      <c r="C17" s="65">
        <v>5926</v>
      </c>
      <c r="D17" s="72">
        <f t="shared" si="0"/>
        <v>5431.8</v>
      </c>
      <c r="E17" s="72">
        <v>493.8</v>
      </c>
      <c r="F17" s="72">
        <v>5431.8</v>
      </c>
      <c r="G17" s="64">
        <f t="shared" si="1"/>
        <v>91.660479244009451</v>
      </c>
      <c r="H17" s="64">
        <f t="shared" si="2"/>
        <v>100</v>
      </c>
      <c r="I17" s="70">
        <f t="shared" si="3"/>
        <v>0</v>
      </c>
      <c r="J17" s="65"/>
      <c r="K17" s="72"/>
      <c r="L17" s="72"/>
      <c r="M17" s="72"/>
      <c r="N17" s="67"/>
      <c r="O17" s="67"/>
      <c r="P17" s="69"/>
      <c r="Q17" s="71"/>
      <c r="R17" s="167">
        <v>2169.3000000000002</v>
      </c>
      <c r="S17" s="168"/>
      <c r="T17" s="4"/>
      <c r="U17" s="4"/>
    </row>
    <row r="18" spans="1:21" s="5" customFormat="1" ht="24.9" customHeight="1">
      <c r="A18" s="110">
        <v>13</v>
      </c>
      <c r="B18" s="118" t="s">
        <v>55</v>
      </c>
      <c r="C18" s="65">
        <v>4289.1000000000004</v>
      </c>
      <c r="D18" s="72">
        <f t="shared" si="0"/>
        <v>3931.3999999999996</v>
      </c>
      <c r="E18" s="72">
        <v>357.4</v>
      </c>
      <c r="F18" s="72">
        <v>3931.3999999999996</v>
      </c>
      <c r="G18" s="64">
        <f t="shared" si="1"/>
        <v>91.660255065165174</v>
      </c>
      <c r="H18" s="64">
        <f t="shared" si="2"/>
        <v>100</v>
      </c>
      <c r="I18" s="70">
        <f t="shared" si="3"/>
        <v>0</v>
      </c>
      <c r="J18" s="65"/>
      <c r="K18" s="72"/>
      <c r="L18" s="72"/>
      <c r="M18" s="72"/>
      <c r="N18" s="67"/>
      <c r="O18" s="67"/>
      <c r="P18" s="69"/>
      <c r="Q18" s="71"/>
      <c r="R18" s="167">
        <v>715.7</v>
      </c>
      <c r="S18" s="168"/>
      <c r="T18" s="4"/>
      <c r="U18" s="4"/>
    </row>
    <row r="19" spans="1:21" s="5" customFormat="1" ht="24.9" customHeight="1">
      <c r="A19" s="110">
        <v>14</v>
      </c>
      <c r="B19" s="118" t="s">
        <v>56</v>
      </c>
      <c r="C19" s="65">
        <v>14050.7</v>
      </c>
      <c r="D19" s="72">
        <f t="shared" si="0"/>
        <v>12879.900000000001</v>
      </c>
      <c r="E19" s="72">
        <v>1170.9000000000001</v>
      </c>
      <c r="F19" s="72">
        <v>12879.900000000001</v>
      </c>
      <c r="G19" s="64">
        <f t="shared" si="1"/>
        <v>91.667319065954018</v>
      </c>
      <c r="H19" s="64">
        <f t="shared" si="2"/>
        <v>100</v>
      </c>
      <c r="I19" s="70">
        <f t="shared" si="3"/>
        <v>0</v>
      </c>
      <c r="J19" s="65"/>
      <c r="K19" s="72"/>
      <c r="L19" s="72"/>
      <c r="M19" s="72"/>
      <c r="N19" s="67"/>
      <c r="O19" s="67"/>
      <c r="P19" s="69"/>
      <c r="Q19" s="71"/>
      <c r="R19" s="167">
        <v>6106.3</v>
      </c>
      <c r="S19" s="168"/>
      <c r="T19" s="4"/>
      <c r="U19" s="4"/>
    </row>
    <row r="20" spans="1:21" s="5" customFormat="1" ht="24.9" customHeight="1">
      <c r="A20" s="110">
        <v>15</v>
      </c>
      <c r="B20" s="117" t="s">
        <v>57</v>
      </c>
      <c r="C20" s="65">
        <v>12041.2</v>
      </c>
      <c r="D20" s="72">
        <f t="shared" si="0"/>
        <v>11037.4</v>
      </c>
      <c r="E20" s="72">
        <v>1003.4</v>
      </c>
      <c r="F20" s="72">
        <v>11037.4</v>
      </c>
      <c r="G20" s="64">
        <f t="shared" si="1"/>
        <v>91.663621565956873</v>
      </c>
      <c r="H20" s="64">
        <f t="shared" si="2"/>
        <v>100</v>
      </c>
      <c r="I20" s="70">
        <f t="shared" si="3"/>
        <v>0</v>
      </c>
      <c r="J20" s="65"/>
      <c r="K20" s="72"/>
      <c r="L20" s="72"/>
      <c r="M20" s="72"/>
      <c r="N20" s="67"/>
      <c r="O20" s="67"/>
      <c r="P20" s="69"/>
      <c r="Q20" s="71"/>
      <c r="R20" s="167">
        <v>1396</v>
      </c>
      <c r="S20" s="168"/>
      <c r="T20" s="4"/>
      <c r="U20" s="4"/>
    </row>
    <row r="21" spans="1:21" s="5" customFormat="1" ht="24.9" customHeight="1">
      <c r="A21" s="110">
        <v>16</v>
      </c>
      <c r="B21" s="117" t="s">
        <v>58</v>
      </c>
      <c r="C21" s="65"/>
      <c r="D21" s="72">
        <f t="shared" si="0"/>
        <v>0</v>
      </c>
      <c r="E21" s="72"/>
      <c r="F21" s="72">
        <v>0</v>
      </c>
      <c r="G21" s="64"/>
      <c r="H21" s="64"/>
      <c r="I21" s="70"/>
      <c r="J21" s="65">
        <v>1770.6</v>
      </c>
      <c r="K21" s="72">
        <f>L21*11</f>
        <v>1623.6</v>
      </c>
      <c r="L21" s="72">
        <v>147.6</v>
      </c>
      <c r="M21" s="72">
        <v>1623.6</v>
      </c>
      <c r="N21" s="67">
        <f>M21/J21*100</f>
        <v>91.697729583192128</v>
      </c>
      <c r="O21" s="67">
        <f>M21/K21*100</f>
        <v>100</v>
      </c>
      <c r="P21" s="69">
        <f>M21-K21</f>
        <v>0</v>
      </c>
      <c r="Q21" s="71"/>
      <c r="R21" s="167">
        <v>5358.9</v>
      </c>
      <c r="S21" s="168"/>
      <c r="T21" s="4"/>
      <c r="U21" s="4"/>
    </row>
    <row r="22" spans="1:21" s="5" customFormat="1" ht="24.9" customHeight="1">
      <c r="A22" s="110">
        <v>17</v>
      </c>
      <c r="B22" s="118" t="s">
        <v>59</v>
      </c>
      <c r="C22" s="65">
        <v>16009.3</v>
      </c>
      <c r="D22" s="72">
        <f t="shared" si="0"/>
        <v>14675.099999999999</v>
      </c>
      <c r="E22" s="72">
        <v>1334.1</v>
      </c>
      <c r="F22" s="72">
        <v>14675.099999999999</v>
      </c>
      <c r="G22" s="64">
        <f t="shared" si="1"/>
        <v>91.666094082814368</v>
      </c>
      <c r="H22" s="64">
        <f t="shared" si="2"/>
        <v>100</v>
      </c>
      <c r="I22" s="70">
        <f t="shared" si="3"/>
        <v>0</v>
      </c>
      <c r="J22" s="65"/>
      <c r="K22" s="72">
        <f t="shared" ref="K22:K79" si="4">L22*11</f>
        <v>0</v>
      </c>
      <c r="L22" s="72"/>
      <c r="M22" s="72">
        <v>0</v>
      </c>
      <c r="N22" s="67"/>
      <c r="O22" s="67"/>
      <c r="P22" s="69"/>
      <c r="Q22" s="71"/>
      <c r="R22" s="167">
        <v>1702.5</v>
      </c>
      <c r="S22" s="168"/>
      <c r="T22" s="4"/>
      <c r="U22" s="4"/>
    </row>
    <row r="23" spans="1:21" s="5" customFormat="1" ht="24.9" customHeight="1">
      <c r="A23" s="110">
        <v>18</v>
      </c>
      <c r="B23" s="117" t="s">
        <v>60</v>
      </c>
      <c r="C23" s="65">
        <v>38109.800000000003</v>
      </c>
      <c r="D23" s="72">
        <f t="shared" si="0"/>
        <v>34933.800000000003</v>
      </c>
      <c r="E23" s="72">
        <v>3175.8</v>
      </c>
      <c r="F23" s="72">
        <v>34933.800000000003</v>
      </c>
      <c r="G23" s="64">
        <f t="shared" si="1"/>
        <v>91.666185600554186</v>
      </c>
      <c r="H23" s="64">
        <f t="shared" si="2"/>
        <v>100</v>
      </c>
      <c r="I23" s="70">
        <f t="shared" si="3"/>
        <v>0</v>
      </c>
      <c r="J23" s="65"/>
      <c r="K23" s="72">
        <f t="shared" si="4"/>
        <v>0</v>
      </c>
      <c r="L23" s="72"/>
      <c r="M23" s="72">
        <v>0</v>
      </c>
      <c r="N23" s="67"/>
      <c r="O23" s="67"/>
      <c r="P23" s="69"/>
      <c r="Q23" s="71"/>
      <c r="R23" s="167">
        <v>885.9</v>
      </c>
      <c r="S23" s="168"/>
      <c r="T23" s="4"/>
      <c r="U23" s="4"/>
    </row>
    <row r="24" spans="1:21" s="5" customFormat="1" ht="24.9" customHeight="1">
      <c r="A24" s="110">
        <v>19</v>
      </c>
      <c r="B24" s="118" t="s">
        <v>61</v>
      </c>
      <c r="C24" s="65"/>
      <c r="D24" s="72">
        <f t="shared" si="0"/>
        <v>0</v>
      </c>
      <c r="E24" s="72"/>
      <c r="F24" s="72">
        <v>0</v>
      </c>
      <c r="G24" s="64"/>
      <c r="H24" s="64"/>
      <c r="I24" s="70"/>
      <c r="J24" s="65">
        <v>36297.5</v>
      </c>
      <c r="K24" s="72">
        <f t="shared" si="4"/>
        <v>33272.800000000003</v>
      </c>
      <c r="L24" s="72">
        <v>3024.8</v>
      </c>
      <c r="M24" s="72">
        <v>33272.800000000003</v>
      </c>
      <c r="N24" s="67">
        <f>M24/J24*100</f>
        <v>91.666919209311942</v>
      </c>
      <c r="O24" s="67">
        <f>M24/K24*100</f>
        <v>100</v>
      </c>
      <c r="P24" s="69">
        <f>M24-K24</f>
        <v>0</v>
      </c>
      <c r="Q24" s="71"/>
      <c r="R24" s="167">
        <v>2438.1999999999998</v>
      </c>
      <c r="S24" s="168"/>
      <c r="T24" s="4"/>
      <c r="U24" s="4"/>
    </row>
    <row r="25" spans="1:21" s="5" customFormat="1" ht="24.9" customHeight="1">
      <c r="A25" s="110">
        <v>20</v>
      </c>
      <c r="B25" s="118" t="s">
        <v>62</v>
      </c>
      <c r="C25" s="65">
        <v>7113.7</v>
      </c>
      <c r="D25" s="72">
        <f t="shared" si="0"/>
        <v>6520.7999999999993</v>
      </c>
      <c r="E25" s="72">
        <v>592.79999999999995</v>
      </c>
      <c r="F25" s="72">
        <v>6520.7999999999993</v>
      </c>
      <c r="G25" s="64">
        <f t="shared" si="1"/>
        <v>91.665378073295173</v>
      </c>
      <c r="H25" s="64">
        <f t="shared" si="2"/>
        <v>100</v>
      </c>
      <c r="I25" s="70">
        <f t="shared" si="3"/>
        <v>0</v>
      </c>
      <c r="J25" s="65"/>
      <c r="K25" s="72">
        <f t="shared" si="4"/>
        <v>0</v>
      </c>
      <c r="L25" s="72"/>
      <c r="M25" s="72">
        <v>0</v>
      </c>
      <c r="N25" s="67"/>
      <c r="O25" s="67"/>
      <c r="P25" s="69"/>
      <c r="Q25" s="71"/>
      <c r="R25" s="167">
        <v>1324.9</v>
      </c>
      <c r="S25" s="168"/>
      <c r="T25" s="4"/>
      <c r="U25" s="4"/>
    </row>
    <row r="26" spans="1:21" s="5" customFormat="1" ht="24.9" customHeight="1">
      <c r="A26" s="110">
        <v>21</v>
      </c>
      <c r="B26" s="117" t="s">
        <v>63</v>
      </c>
      <c r="C26" s="65"/>
      <c r="D26" s="72">
        <f t="shared" si="0"/>
        <v>0</v>
      </c>
      <c r="E26" s="72"/>
      <c r="F26" s="72">
        <v>0</v>
      </c>
      <c r="G26" s="64"/>
      <c r="H26" s="64"/>
      <c r="I26" s="70"/>
      <c r="J26" s="65">
        <v>779.1</v>
      </c>
      <c r="K26" s="72">
        <f t="shared" si="4"/>
        <v>713.90000000000009</v>
      </c>
      <c r="L26" s="72">
        <v>64.900000000000006</v>
      </c>
      <c r="M26" s="72">
        <v>713.9</v>
      </c>
      <c r="N26" s="67">
        <f>M26/J26*100</f>
        <v>91.631369528943651</v>
      </c>
      <c r="O26" s="67">
        <f>M26/K26*100</f>
        <v>99.999999999999986</v>
      </c>
      <c r="P26" s="69">
        <f>M26-K26</f>
        <v>0</v>
      </c>
      <c r="Q26" s="71"/>
      <c r="R26" s="167">
        <v>585.29999999999995</v>
      </c>
      <c r="S26" s="168"/>
      <c r="T26" s="4"/>
      <c r="U26" s="4"/>
    </row>
    <row r="27" spans="1:21" s="5" customFormat="1" ht="24.9" customHeight="1">
      <c r="A27" s="110">
        <v>22</v>
      </c>
      <c r="B27" s="118" t="s">
        <v>64</v>
      </c>
      <c r="C27" s="65">
        <v>6974.4</v>
      </c>
      <c r="D27" s="72">
        <f t="shared" si="0"/>
        <v>6393.2000000000007</v>
      </c>
      <c r="E27" s="72">
        <v>581.20000000000005</v>
      </c>
      <c r="F27" s="72">
        <v>6393.2000000000007</v>
      </c>
      <c r="G27" s="64">
        <f t="shared" si="1"/>
        <v>91.666666666666686</v>
      </c>
      <c r="H27" s="64">
        <f t="shared" si="2"/>
        <v>100</v>
      </c>
      <c r="I27" s="70">
        <f t="shared" si="3"/>
        <v>0</v>
      </c>
      <c r="J27" s="65"/>
      <c r="K27" s="72">
        <f t="shared" si="4"/>
        <v>0</v>
      </c>
      <c r="L27" s="72"/>
      <c r="M27" s="72">
        <v>0</v>
      </c>
      <c r="N27" s="67"/>
      <c r="O27" s="67"/>
      <c r="P27" s="69"/>
      <c r="Q27" s="71"/>
      <c r="R27" s="167"/>
      <c r="S27" s="168"/>
      <c r="T27" s="4"/>
      <c r="U27" s="4"/>
    </row>
    <row r="28" spans="1:21" s="5" customFormat="1" ht="24.9" customHeight="1">
      <c r="A28" s="110">
        <v>23</v>
      </c>
      <c r="B28" s="118" t="s">
        <v>65</v>
      </c>
      <c r="C28" s="65">
        <v>19725.099999999999</v>
      </c>
      <c r="D28" s="72">
        <f t="shared" si="0"/>
        <v>18081.8</v>
      </c>
      <c r="E28" s="72">
        <v>1643.8</v>
      </c>
      <c r="F28" s="72">
        <v>18081.8</v>
      </c>
      <c r="G28" s="64">
        <f t="shared" si="1"/>
        <v>91.66899027127873</v>
      </c>
      <c r="H28" s="64">
        <f t="shared" si="2"/>
        <v>100</v>
      </c>
      <c r="I28" s="70">
        <f t="shared" si="3"/>
        <v>0</v>
      </c>
      <c r="J28" s="65"/>
      <c r="K28" s="72">
        <f t="shared" si="4"/>
        <v>0</v>
      </c>
      <c r="L28" s="72"/>
      <c r="M28" s="72">
        <v>0</v>
      </c>
      <c r="N28" s="67"/>
      <c r="O28" s="67"/>
      <c r="P28" s="69"/>
      <c r="Q28" s="71"/>
      <c r="R28" s="167">
        <v>1177</v>
      </c>
      <c r="S28" s="168"/>
      <c r="T28" s="4"/>
      <c r="U28" s="4"/>
    </row>
    <row r="29" spans="1:21" s="5" customFormat="1" ht="24.9" customHeight="1">
      <c r="A29" s="110">
        <v>24</v>
      </c>
      <c r="B29" s="117" t="s">
        <v>66</v>
      </c>
      <c r="C29" s="65">
        <v>25461.8</v>
      </c>
      <c r="D29" s="72">
        <f t="shared" si="0"/>
        <v>23339.800000000003</v>
      </c>
      <c r="E29" s="72">
        <v>2121.8000000000002</v>
      </c>
      <c r="F29" s="72">
        <v>23339.800000000003</v>
      </c>
      <c r="G29" s="64">
        <f t="shared" si="1"/>
        <v>91.66594663378082</v>
      </c>
      <c r="H29" s="64">
        <f t="shared" si="2"/>
        <v>100</v>
      </c>
      <c r="I29" s="70">
        <f t="shared" si="3"/>
        <v>0</v>
      </c>
      <c r="J29" s="65"/>
      <c r="K29" s="72">
        <f t="shared" si="4"/>
        <v>0</v>
      </c>
      <c r="L29" s="72"/>
      <c r="M29" s="72">
        <v>0</v>
      </c>
      <c r="N29" s="67"/>
      <c r="O29" s="67"/>
      <c r="P29" s="69"/>
      <c r="Q29" s="71"/>
      <c r="R29" s="167">
        <v>1122.9000000000001</v>
      </c>
      <c r="S29" s="168"/>
      <c r="T29" s="4"/>
      <c r="U29" s="4"/>
    </row>
    <row r="30" spans="1:21" s="5" customFormat="1" ht="24.9" customHeight="1">
      <c r="A30" s="110">
        <v>25</v>
      </c>
      <c r="B30" s="117" t="s">
        <v>67</v>
      </c>
      <c r="C30" s="65">
        <v>16716.099999999999</v>
      </c>
      <c r="D30" s="72">
        <f t="shared" si="0"/>
        <v>15323</v>
      </c>
      <c r="E30" s="72">
        <v>1393</v>
      </c>
      <c r="F30" s="72">
        <v>15323</v>
      </c>
      <c r="G30" s="64">
        <f t="shared" si="1"/>
        <v>91.666118293142546</v>
      </c>
      <c r="H30" s="64">
        <f t="shared" si="2"/>
        <v>100</v>
      </c>
      <c r="I30" s="70">
        <f t="shared" si="3"/>
        <v>0</v>
      </c>
      <c r="J30" s="65"/>
      <c r="K30" s="72">
        <f t="shared" si="4"/>
        <v>0</v>
      </c>
      <c r="L30" s="72"/>
      <c r="M30" s="72">
        <v>0</v>
      </c>
      <c r="N30" s="67"/>
      <c r="O30" s="67"/>
      <c r="P30" s="69"/>
      <c r="Q30" s="71"/>
      <c r="R30" s="167">
        <v>1840.2</v>
      </c>
      <c r="S30" s="168"/>
      <c r="T30" s="4"/>
      <c r="U30" s="4"/>
    </row>
    <row r="31" spans="1:21" s="5" customFormat="1" ht="24.9" customHeight="1">
      <c r="A31" s="110">
        <v>26</v>
      </c>
      <c r="B31" s="118" t="s">
        <v>68</v>
      </c>
      <c r="C31" s="65">
        <v>25699.4</v>
      </c>
      <c r="D31" s="72">
        <f t="shared" si="0"/>
        <v>23557.599999999999</v>
      </c>
      <c r="E31" s="72">
        <v>2141.6</v>
      </c>
      <c r="F31" s="72">
        <v>23557.599999999999</v>
      </c>
      <c r="G31" s="64">
        <f t="shared" si="1"/>
        <v>91.665953290738287</v>
      </c>
      <c r="H31" s="64">
        <f t="shared" si="2"/>
        <v>100</v>
      </c>
      <c r="I31" s="70">
        <f t="shared" si="3"/>
        <v>0</v>
      </c>
      <c r="J31" s="65"/>
      <c r="K31" s="72">
        <f t="shared" si="4"/>
        <v>0</v>
      </c>
      <c r="L31" s="72"/>
      <c r="M31" s="72">
        <v>0</v>
      </c>
      <c r="N31" s="67"/>
      <c r="O31" s="67"/>
      <c r="P31" s="69"/>
      <c r="Q31" s="71"/>
      <c r="R31" s="167">
        <v>129.1</v>
      </c>
      <c r="S31" s="168"/>
      <c r="T31" s="4"/>
      <c r="U31" s="4"/>
    </row>
    <row r="32" spans="1:21" s="5" customFormat="1" ht="24.9" customHeight="1">
      <c r="A32" s="110">
        <v>27</v>
      </c>
      <c r="B32" s="119" t="s">
        <v>69</v>
      </c>
      <c r="C32" s="65">
        <v>9268.7000000000007</v>
      </c>
      <c r="D32" s="72">
        <f t="shared" si="0"/>
        <v>8496.4</v>
      </c>
      <c r="E32" s="72">
        <v>772.4</v>
      </c>
      <c r="F32" s="72">
        <v>8496.4</v>
      </c>
      <c r="G32" s="64">
        <f t="shared" si="1"/>
        <v>91.667655658290798</v>
      </c>
      <c r="H32" s="64">
        <f t="shared" si="2"/>
        <v>100</v>
      </c>
      <c r="I32" s="70">
        <f t="shared" si="3"/>
        <v>0</v>
      </c>
      <c r="J32" s="65"/>
      <c r="K32" s="72">
        <f t="shared" si="4"/>
        <v>0</v>
      </c>
      <c r="L32" s="72"/>
      <c r="M32" s="72">
        <v>0</v>
      </c>
      <c r="N32" s="67"/>
      <c r="O32" s="67"/>
      <c r="P32" s="69"/>
      <c r="Q32" s="71"/>
      <c r="R32" s="167">
        <v>4338.2</v>
      </c>
      <c r="S32" s="168"/>
      <c r="T32" s="4"/>
      <c r="U32" s="4"/>
    </row>
    <row r="33" spans="1:21" s="5" customFormat="1" ht="24.9" customHeight="1">
      <c r="A33" s="110">
        <v>28</v>
      </c>
      <c r="B33" s="117" t="s">
        <v>70</v>
      </c>
      <c r="C33" s="65">
        <v>4632.7</v>
      </c>
      <c r="D33" s="72">
        <f t="shared" si="0"/>
        <v>4247.1000000000004</v>
      </c>
      <c r="E33" s="72">
        <v>386.1</v>
      </c>
      <c r="F33" s="72">
        <v>4247.1000000000004</v>
      </c>
      <c r="G33" s="64">
        <f t="shared" si="1"/>
        <v>91.676560105338154</v>
      </c>
      <c r="H33" s="64">
        <f t="shared" si="2"/>
        <v>100</v>
      </c>
      <c r="I33" s="70">
        <f t="shared" si="3"/>
        <v>0</v>
      </c>
      <c r="J33" s="65"/>
      <c r="K33" s="72">
        <f t="shared" si="4"/>
        <v>0</v>
      </c>
      <c r="L33" s="72"/>
      <c r="M33" s="72">
        <v>0</v>
      </c>
      <c r="N33" s="67"/>
      <c r="O33" s="67"/>
      <c r="P33" s="69"/>
      <c r="Q33" s="71"/>
      <c r="R33" s="167"/>
      <c r="S33" s="168">
        <v>1484.4</v>
      </c>
      <c r="T33" s="4"/>
      <c r="U33" s="4"/>
    </row>
    <row r="34" spans="1:21" s="5" customFormat="1" ht="24.9" customHeight="1">
      <c r="A34" s="110">
        <v>29</v>
      </c>
      <c r="B34" s="117" t="s">
        <v>71</v>
      </c>
      <c r="C34" s="65">
        <v>45730.5</v>
      </c>
      <c r="D34" s="72">
        <f t="shared" si="0"/>
        <v>41919.9</v>
      </c>
      <c r="E34" s="72">
        <v>3810.9</v>
      </c>
      <c r="F34" s="72">
        <v>41919.9</v>
      </c>
      <c r="G34" s="64">
        <f t="shared" si="1"/>
        <v>91.667268015875621</v>
      </c>
      <c r="H34" s="64">
        <f t="shared" si="2"/>
        <v>100</v>
      </c>
      <c r="I34" s="70">
        <f t="shared" si="3"/>
        <v>0</v>
      </c>
      <c r="J34" s="65"/>
      <c r="K34" s="72">
        <f t="shared" si="4"/>
        <v>0</v>
      </c>
      <c r="L34" s="72">
        <v>0</v>
      </c>
      <c r="M34" s="72">
        <v>0</v>
      </c>
      <c r="N34" s="67"/>
      <c r="O34" s="67"/>
      <c r="P34" s="69"/>
      <c r="Q34" s="71"/>
      <c r="R34" s="167">
        <v>3714.4</v>
      </c>
      <c r="S34" s="168"/>
      <c r="T34" s="4"/>
      <c r="U34" s="4"/>
    </row>
    <row r="35" spans="1:21" s="5" customFormat="1" ht="24.9" customHeight="1">
      <c r="A35" s="110">
        <v>30</v>
      </c>
      <c r="B35" s="117" t="s">
        <v>72</v>
      </c>
      <c r="C35" s="65">
        <v>17227.099999999999</v>
      </c>
      <c r="D35" s="72">
        <f t="shared" si="0"/>
        <v>15791.599999999999</v>
      </c>
      <c r="E35" s="72">
        <v>1435.6</v>
      </c>
      <c r="F35" s="72">
        <v>15791.599999999999</v>
      </c>
      <c r="G35" s="64">
        <f t="shared" si="1"/>
        <v>91.667198774024655</v>
      </c>
      <c r="H35" s="64">
        <f t="shared" si="2"/>
        <v>100</v>
      </c>
      <c r="I35" s="70">
        <f t="shared" si="3"/>
        <v>0</v>
      </c>
      <c r="J35" s="65"/>
      <c r="K35" s="72">
        <f t="shared" si="4"/>
        <v>0</v>
      </c>
      <c r="L35" s="72">
        <v>0</v>
      </c>
      <c r="M35" s="72">
        <v>0</v>
      </c>
      <c r="N35" s="67"/>
      <c r="O35" s="67"/>
      <c r="P35" s="69"/>
      <c r="Q35" s="71"/>
      <c r="R35" s="167"/>
      <c r="S35" s="168"/>
      <c r="T35" s="4"/>
      <c r="U35" s="4"/>
    </row>
    <row r="36" spans="1:21" s="5" customFormat="1" ht="24.9" customHeight="1">
      <c r="A36" s="110">
        <v>31</v>
      </c>
      <c r="B36" s="120" t="s">
        <v>73</v>
      </c>
      <c r="C36" s="65"/>
      <c r="D36" s="72">
        <f t="shared" si="0"/>
        <v>0</v>
      </c>
      <c r="E36" s="72"/>
      <c r="F36" s="72">
        <v>0</v>
      </c>
      <c r="G36" s="64"/>
      <c r="H36" s="64"/>
      <c r="I36" s="70"/>
      <c r="J36" s="65">
        <v>2728.8</v>
      </c>
      <c r="K36" s="72">
        <f t="shared" si="4"/>
        <v>2501.4</v>
      </c>
      <c r="L36" s="72">
        <v>227.4</v>
      </c>
      <c r="M36" s="72">
        <v>2501.4</v>
      </c>
      <c r="N36" s="67">
        <f>M36/J36*100</f>
        <v>91.666666666666657</v>
      </c>
      <c r="O36" s="67">
        <f>M36/K36*100</f>
        <v>100</v>
      </c>
      <c r="P36" s="69">
        <f>M36-K36</f>
        <v>0</v>
      </c>
      <c r="Q36" s="71"/>
      <c r="R36" s="167">
        <v>354.5</v>
      </c>
      <c r="S36" s="168"/>
      <c r="T36" s="4"/>
      <c r="U36" s="4"/>
    </row>
    <row r="37" spans="1:21" s="5" customFormat="1" ht="24.9" customHeight="1">
      <c r="A37" s="110">
        <v>32</v>
      </c>
      <c r="B37" s="120" t="s">
        <v>74</v>
      </c>
      <c r="C37" s="65">
        <v>16009</v>
      </c>
      <c r="D37" s="72">
        <f t="shared" si="0"/>
        <v>14675.099999999999</v>
      </c>
      <c r="E37" s="72">
        <v>1334.1</v>
      </c>
      <c r="F37" s="72">
        <v>14675.099999999999</v>
      </c>
      <c r="G37" s="64">
        <f t="shared" si="1"/>
        <v>91.667811855831076</v>
      </c>
      <c r="H37" s="64">
        <f t="shared" si="2"/>
        <v>100</v>
      </c>
      <c r="I37" s="70">
        <f t="shared" si="3"/>
        <v>0</v>
      </c>
      <c r="J37" s="65"/>
      <c r="K37" s="72">
        <f t="shared" si="4"/>
        <v>0</v>
      </c>
      <c r="L37" s="72">
        <v>0</v>
      </c>
      <c r="M37" s="72">
        <v>0</v>
      </c>
      <c r="N37" s="67"/>
      <c r="O37" s="67"/>
      <c r="P37" s="69"/>
      <c r="Q37" s="71"/>
      <c r="R37" s="167">
        <v>381.4</v>
      </c>
      <c r="S37" s="168"/>
      <c r="T37" s="4"/>
      <c r="U37" s="4"/>
    </row>
    <row r="38" spans="1:21" s="5" customFormat="1" ht="24.9" customHeight="1">
      <c r="A38" s="110">
        <v>33</v>
      </c>
      <c r="B38" s="120" t="s">
        <v>75</v>
      </c>
      <c r="C38" s="65">
        <v>10028</v>
      </c>
      <c r="D38" s="72">
        <f t="shared" si="0"/>
        <v>9192.7000000000007</v>
      </c>
      <c r="E38" s="72">
        <v>835.7</v>
      </c>
      <c r="F38" s="72">
        <v>9192.7000000000007</v>
      </c>
      <c r="G38" s="64">
        <f t="shared" si="1"/>
        <v>91.670323095333075</v>
      </c>
      <c r="H38" s="64">
        <f t="shared" si="2"/>
        <v>100</v>
      </c>
      <c r="I38" s="70">
        <f t="shared" si="3"/>
        <v>0</v>
      </c>
      <c r="J38" s="65"/>
      <c r="K38" s="72">
        <f t="shared" si="4"/>
        <v>0</v>
      </c>
      <c r="L38" s="72">
        <v>0</v>
      </c>
      <c r="M38" s="72">
        <v>0</v>
      </c>
      <c r="N38" s="67"/>
      <c r="O38" s="67"/>
      <c r="P38" s="69"/>
      <c r="Q38" s="71"/>
      <c r="R38" s="167">
        <v>268.8</v>
      </c>
      <c r="S38" s="168"/>
      <c r="T38" s="4"/>
      <c r="U38" s="4"/>
    </row>
    <row r="39" spans="1:21" s="5" customFormat="1" ht="24.9" customHeight="1">
      <c r="A39" s="110">
        <v>34</v>
      </c>
      <c r="B39" s="120" t="s">
        <v>76</v>
      </c>
      <c r="C39" s="65"/>
      <c r="D39" s="72">
        <f t="shared" si="0"/>
        <v>0</v>
      </c>
      <c r="E39" s="72"/>
      <c r="F39" s="72">
        <v>0</v>
      </c>
      <c r="G39" s="64"/>
      <c r="H39" s="64"/>
      <c r="I39" s="70"/>
      <c r="J39" s="65"/>
      <c r="K39" s="72">
        <f t="shared" si="4"/>
        <v>0</v>
      </c>
      <c r="L39" s="72">
        <v>0</v>
      </c>
      <c r="M39" s="72">
        <v>0</v>
      </c>
      <c r="N39" s="67"/>
      <c r="O39" s="67"/>
      <c r="P39" s="69"/>
      <c r="Q39" s="71"/>
      <c r="R39" s="167">
        <v>506.3</v>
      </c>
      <c r="S39" s="168"/>
      <c r="T39" s="4"/>
      <c r="U39" s="4"/>
    </row>
    <row r="40" spans="1:21" s="5" customFormat="1" ht="24.9" customHeight="1">
      <c r="A40" s="110">
        <v>35</v>
      </c>
      <c r="B40" s="120" t="s">
        <v>77</v>
      </c>
      <c r="C40" s="65">
        <v>12226.2</v>
      </c>
      <c r="D40" s="72">
        <f t="shared" si="0"/>
        <v>11207.9</v>
      </c>
      <c r="E40" s="72">
        <v>1018.9</v>
      </c>
      <c r="F40" s="72">
        <v>11207.9</v>
      </c>
      <c r="G40" s="64">
        <f t="shared" si="1"/>
        <v>91.671165202597692</v>
      </c>
      <c r="H40" s="64">
        <f t="shared" si="2"/>
        <v>100</v>
      </c>
      <c r="I40" s="70">
        <f t="shared" si="3"/>
        <v>0</v>
      </c>
      <c r="J40" s="65"/>
      <c r="K40" s="72">
        <f t="shared" si="4"/>
        <v>0</v>
      </c>
      <c r="L40" s="72">
        <v>0</v>
      </c>
      <c r="M40" s="72">
        <v>0</v>
      </c>
      <c r="N40" s="67"/>
      <c r="O40" s="67"/>
      <c r="P40" s="69"/>
      <c r="Q40" s="71"/>
      <c r="R40" s="167">
        <v>269.60000000000002</v>
      </c>
      <c r="S40" s="168"/>
      <c r="T40" s="4"/>
      <c r="U40" s="4"/>
    </row>
    <row r="41" spans="1:21" s="5" customFormat="1" ht="24.9" customHeight="1">
      <c r="A41" s="110">
        <v>36</v>
      </c>
      <c r="B41" s="120" t="s">
        <v>78</v>
      </c>
      <c r="C41" s="65">
        <v>32403.3</v>
      </c>
      <c r="D41" s="72">
        <f t="shared" si="0"/>
        <v>29703.300000000003</v>
      </c>
      <c r="E41" s="72">
        <v>2700.3</v>
      </c>
      <c r="F41" s="72">
        <v>29703.300000000003</v>
      </c>
      <c r="G41" s="64">
        <f t="shared" si="1"/>
        <v>91.66751534565924</v>
      </c>
      <c r="H41" s="64">
        <f t="shared" si="2"/>
        <v>100</v>
      </c>
      <c r="I41" s="70">
        <f t="shared" si="3"/>
        <v>0</v>
      </c>
      <c r="J41" s="65"/>
      <c r="K41" s="72">
        <f t="shared" si="4"/>
        <v>0</v>
      </c>
      <c r="L41" s="72">
        <v>0</v>
      </c>
      <c r="M41" s="72">
        <v>0</v>
      </c>
      <c r="N41" s="67"/>
      <c r="O41" s="67"/>
      <c r="P41" s="69"/>
      <c r="Q41" s="71"/>
      <c r="R41" s="167">
        <v>317.3</v>
      </c>
      <c r="S41" s="168"/>
      <c r="T41" s="4"/>
      <c r="U41" s="4"/>
    </row>
    <row r="42" spans="1:21" s="5" customFormat="1" ht="24.9" customHeight="1">
      <c r="A42" s="110">
        <v>37</v>
      </c>
      <c r="B42" s="120" t="s">
        <v>79</v>
      </c>
      <c r="C42" s="65">
        <v>25771.1</v>
      </c>
      <c r="D42" s="72">
        <f t="shared" si="0"/>
        <v>23623.599999999999</v>
      </c>
      <c r="E42" s="72">
        <v>2147.6</v>
      </c>
      <c r="F42" s="72">
        <v>23623.599999999999</v>
      </c>
      <c r="G42" s="64">
        <f t="shared" si="1"/>
        <v>91.667022362258493</v>
      </c>
      <c r="H42" s="64">
        <f t="shared" si="2"/>
        <v>100</v>
      </c>
      <c r="I42" s="70">
        <f t="shared" si="3"/>
        <v>0</v>
      </c>
      <c r="J42" s="65"/>
      <c r="K42" s="72">
        <f t="shared" si="4"/>
        <v>0</v>
      </c>
      <c r="L42" s="72">
        <v>0</v>
      </c>
      <c r="M42" s="72">
        <v>0</v>
      </c>
      <c r="N42" s="67"/>
      <c r="O42" s="67"/>
      <c r="P42" s="69"/>
      <c r="Q42" s="71"/>
      <c r="R42" s="167">
        <v>215.8</v>
      </c>
      <c r="S42" s="168"/>
      <c r="T42" s="4"/>
      <c r="U42" s="4"/>
    </row>
    <row r="43" spans="1:21" s="5" customFormat="1" ht="24.9" customHeight="1">
      <c r="A43" s="110">
        <v>38</v>
      </c>
      <c r="B43" s="120" t="s">
        <v>80</v>
      </c>
      <c r="C43" s="65"/>
      <c r="D43" s="72">
        <f t="shared" si="0"/>
        <v>0</v>
      </c>
      <c r="E43" s="72"/>
      <c r="F43" s="72">
        <v>0</v>
      </c>
      <c r="G43" s="64"/>
      <c r="H43" s="64"/>
      <c r="I43" s="70"/>
      <c r="J43" s="65">
        <v>128.6</v>
      </c>
      <c r="K43" s="72">
        <f t="shared" si="4"/>
        <v>117.69999999999999</v>
      </c>
      <c r="L43" s="72">
        <v>10.7</v>
      </c>
      <c r="M43" s="72">
        <v>117.7</v>
      </c>
      <c r="N43" s="67">
        <f>M43/J43*100</f>
        <v>91.524105754276832</v>
      </c>
      <c r="O43" s="67">
        <f>M43/K43*100</f>
        <v>100.00000000000003</v>
      </c>
      <c r="P43" s="69">
        <f>M43-K43</f>
        <v>0</v>
      </c>
      <c r="Q43" s="71"/>
      <c r="R43" s="167">
        <v>112</v>
      </c>
      <c r="S43" s="168"/>
      <c r="T43" s="4"/>
      <c r="U43" s="4"/>
    </row>
    <row r="44" spans="1:21" s="5" customFormat="1" ht="24.9" customHeight="1">
      <c r="A44" s="110">
        <v>39</v>
      </c>
      <c r="B44" s="120" t="s">
        <v>81</v>
      </c>
      <c r="C44" s="65">
        <v>101356</v>
      </c>
      <c r="D44" s="72">
        <f t="shared" si="0"/>
        <v>92909.299999999988</v>
      </c>
      <c r="E44" s="72">
        <v>8446.2999999999993</v>
      </c>
      <c r="F44" s="72">
        <v>92909.299999999988</v>
      </c>
      <c r="G44" s="64">
        <f t="shared" si="1"/>
        <v>91.666304905481653</v>
      </c>
      <c r="H44" s="64">
        <f t="shared" si="2"/>
        <v>100</v>
      </c>
      <c r="I44" s="70">
        <f t="shared" si="3"/>
        <v>0</v>
      </c>
      <c r="J44" s="65"/>
      <c r="K44" s="72">
        <f t="shared" si="4"/>
        <v>0</v>
      </c>
      <c r="L44" s="72">
        <v>0</v>
      </c>
      <c r="M44" s="72">
        <v>0</v>
      </c>
      <c r="N44" s="67"/>
      <c r="O44" s="67"/>
      <c r="P44" s="69"/>
      <c r="Q44" s="71"/>
      <c r="R44" s="167">
        <v>346.2</v>
      </c>
      <c r="S44" s="168"/>
      <c r="T44" s="4"/>
      <c r="U44" s="4"/>
    </row>
    <row r="45" spans="1:21" s="5" customFormat="1" ht="24.9" customHeight="1">
      <c r="A45" s="110">
        <v>40</v>
      </c>
      <c r="B45" s="120" t="s">
        <v>82</v>
      </c>
      <c r="C45" s="65">
        <v>1799.8</v>
      </c>
      <c r="D45" s="72">
        <f t="shared" si="0"/>
        <v>1650</v>
      </c>
      <c r="E45" s="72">
        <v>150</v>
      </c>
      <c r="F45" s="72">
        <v>1650</v>
      </c>
      <c r="G45" s="64">
        <f t="shared" si="1"/>
        <v>91.676852983664858</v>
      </c>
      <c r="H45" s="64">
        <f t="shared" si="2"/>
        <v>100</v>
      </c>
      <c r="I45" s="70">
        <f t="shared" si="3"/>
        <v>0</v>
      </c>
      <c r="J45" s="65"/>
      <c r="K45" s="72">
        <f t="shared" si="4"/>
        <v>0</v>
      </c>
      <c r="L45" s="72">
        <v>0</v>
      </c>
      <c r="M45" s="72">
        <v>0</v>
      </c>
      <c r="N45" s="67"/>
      <c r="O45" s="67"/>
      <c r="P45" s="69"/>
      <c r="Q45" s="71"/>
      <c r="R45" s="167">
        <v>210.3</v>
      </c>
      <c r="S45" s="168"/>
      <c r="T45" s="4"/>
      <c r="U45" s="4"/>
    </row>
    <row r="46" spans="1:21" s="5" customFormat="1" ht="24.9" customHeight="1">
      <c r="A46" s="110">
        <v>41</v>
      </c>
      <c r="B46" s="120" t="s">
        <v>83</v>
      </c>
      <c r="C46" s="65">
        <v>22506.799999999999</v>
      </c>
      <c r="D46" s="72">
        <f t="shared" si="0"/>
        <v>20631.599999999999</v>
      </c>
      <c r="E46" s="72">
        <v>1875.6</v>
      </c>
      <c r="F46" s="72">
        <v>20631.599999999999</v>
      </c>
      <c r="G46" s="64">
        <f t="shared" si="1"/>
        <v>91.668295803934811</v>
      </c>
      <c r="H46" s="64">
        <f t="shared" si="2"/>
        <v>100</v>
      </c>
      <c r="I46" s="70">
        <f t="shared" si="3"/>
        <v>0</v>
      </c>
      <c r="J46" s="65"/>
      <c r="K46" s="72">
        <f t="shared" si="4"/>
        <v>0</v>
      </c>
      <c r="L46" s="72">
        <v>0</v>
      </c>
      <c r="M46" s="72">
        <v>0</v>
      </c>
      <c r="N46" s="67"/>
      <c r="O46" s="67"/>
      <c r="P46" s="69"/>
      <c r="Q46" s="71"/>
      <c r="R46" s="167"/>
      <c r="S46" s="168"/>
      <c r="T46" s="4"/>
      <c r="U46" s="4"/>
    </row>
    <row r="47" spans="1:21" s="5" customFormat="1" ht="24.9" customHeight="1">
      <c r="A47" s="110">
        <v>42</v>
      </c>
      <c r="B47" s="120" t="s">
        <v>84</v>
      </c>
      <c r="C47" s="65">
        <v>19394.2</v>
      </c>
      <c r="D47" s="72">
        <f t="shared" si="0"/>
        <v>17778.2</v>
      </c>
      <c r="E47" s="72">
        <v>1616.2</v>
      </c>
      <c r="F47" s="72">
        <v>17778.2</v>
      </c>
      <c r="G47" s="64">
        <f t="shared" si="1"/>
        <v>91.667611966464207</v>
      </c>
      <c r="H47" s="64">
        <f t="shared" si="2"/>
        <v>100</v>
      </c>
      <c r="I47" s="70">
        <f t="shared" si="3"/>
        <v>0</v>
      </c>
      <c r="J47" s="65"/>
      <c r="K47" s="72">
        <f t="shared" si="4"/>
        <v>0</v>
      </c>
      <c r="L47" s="72">
        <v>0</v>
      </c>
      <c r="M47" s="72">
        <v>0</v>
      </c>
      <c r="N47" s="67"/>
      <c r="O47" s="67"/>
      <c r="P47" s="69"/>
      <c r="Q47" s="71"/>
      <c r="R47" s="167">
        <v>601.1</v>
      </c>
      <c r="S47" s="168"/>
      <c r="T47" s="4"/>
      <c r="U47" s="4"/>
    </row>
    <row r="48" spans="1:21" s="5" customFormat="1" ht="24.9" customHeight="1">
      <c r="A48" s="110">
        <v>43</v>
      </c>
      <c r="B48" s="120" t="s">
        <v>85</v>
      </c>
      <c r="C48" s="65">
        <v>11242.9</v>
      </c>
      <c r="D48" s="72">
        <f t="shared" si="0"/>
        <v>10305.9</v>
      </c>
      <c r="E48" s="72">
        <v>936.9</v>
      </c>
      <c r="F48" s="72">
        <v>10305.9</v>
      </c>
      <c r="G48" s="64">
        <f t="shared" si="1"/>
        <v>91.665851337288416</v>
      </c>
      <c r="H48" s="64">
        <f t="shared" si="2"/>
        <v>100</v>
      </c>
      <c r="I48" s="70">
        <f t="shared" si="3"/>
        <v>0</v>
      </c>
      <c r="J48" s="65"/>
      <c r="K48" s="72">
        <f t="shared" si="4"/>
        <v>0</v>
      </c>
      <c r="L48" s="72">
        <v>0</v>
      </c>
      <c r="M48" s="72">
        <v>0</v>
      </c>
      <c r="N48" s="67"/>
      <c r="O48" s="67"/>
      <c r="P48" s="69"/>
      <c r="Q48" s="71"/>
      <c r="R48" s="167">
        <v>198.3</v>
      </c>
      <c r="S48" s="168"/>
      <c r="T48" s="4"/>
      <c r="U48" s="4"/>
    </row>
    <row r="49" spans="1:21" s="5" customFormat="1" ht="24.9" customHeight="1">
      <c r="A49" s="110">
        <v>44</v>
      </c>
      <c r="B49" s="120" t="s">
        <v>86</v>
      </c>
      <c r="C49" s="65"/>
      <c r="D49" s="72">
        <f t="shared" si="0"/>
        <v>0</v>
      </c>
      <c r="E49" s="72"/>
      <c r="F49" s="72">
        <v>0</v>
      </c>
      <c r="G49" s="64"/>
      <c r="H49" s="64"/>
      <c r="I49" s="70"/>
      <c r="J49" s="65">
        <v>1650.4</v>
      </c>
      <c r="K49" s="72">
        <f t="shared" si="4"/>
        <v>1512.5</v>
      </c>
      <c r="L49" s="72">
        <v>137.5</v>
      </c>
      <c r="M49" s="72">
        <v>1512.5</v>
      </c>
      <c r="N49" s="67">
        <f>M49/J49*100</f>
        <v>91.644449830344158</v>
      </c>
      <c r="O49" s="67">
        <f>M49/K49*100</f>
        <v>100</v>
      </c>
      <c r="P49" s="69">
        <f>M49-K49</f>
        <v>0</v>
      </c>
      <c r="Q49" s="71"/>
      <c r="R49" s="167">
        <v>414</v>
      </c>
      <c r="S49" s="168"/>
      <c r="T49" s="4"/>
      <c r="U49" s="4"/>
    </row>
    <row r="50" spans="1:21" s="5" customFormat="1" ht="24.9" customHeight="1">
      <c r="A50" s="110">
        <v>45</v>
      </c>
      <c r="B50" s="120" t="s">
        <v>87</v>
      </c>
      <c r="C50" s="65">
        <v>15425.8</v>
      </c>
      <c r="D50" s="72">
        <f t="shared" si="0"/>
        <v>14140.5</v>
      </c>
      <c r="E50" s="72">
        <v>1285.5</v>
      </c>
      <c r="F50" s="72">
        <v>14140.5</v>
      </c>
      <c r="G50" s="64">
        <f t="shared" si="1"/>
        <v>91.667855151758744</v>
      </c>
      <c r="H50" s="64">
        <f t="shared" si="2"/>
        <v>100</v>
      </c>
      <c r="I50" s="70">
        <f t="shared" si="3"/>
        <v>0</v>
      </c>
      <c r="J50" s="65"/>
      <c r="K50" s="72">
        <f t="shared" si="4"/>
        <v>0</v>
      </c>
      <c r="L50" s="72">
        <v>0</v>
      </c>
      <c r="M50" s="72">
        <v>0</v>
      </c>
      <c r="N50" s="67"/>
      <c r="O50" s="67"/>
      <c r="P50" s="69"/>
      <c r="Q50" s="71"/>
      <c r="R50" s="167">
        <v>260.5</v>
      </c>
      <c r="S50" s="168"/>
      <c r="T50" s="4"/>
      <c r="U50" s="4"/>
    </row>
    <row r="51" spans="1:21" s="5" customFormat="1" ht="24.9" customHeight="1">
      <c r="A51" s="110">
        <v>46</v>
      </c>
      <c r="B51" s="120" t="s">
        <v>88</v>
      </c>
      <c r="C51" s="65">
        <v>17105.400000000001</v>
      </c>
      <c r="D51" s="72">
        <f t="shared" si="0"/>
        <v>15680.5</v>
      </c>
      <c r="E51" s="72">
        <v>1425.5</v>
      </c>
      <c r="F51" s="72">
        <v>15680.5</v>
      </c>
      <c r="G51" s="64">
        <f t="shared" si="1"/>
        <v>91.669882025559161</v>
      </c>
      <c r="H51" s="64">
        <f t="shared" si="2"/>
        <v>100</v>
      </c>
      <c r="I51" s="70">
        <f t="shared" si="3"/>
        <v>0</v>
      </c>
      <c r="J51" s="65"/>
      <c r="K51" s="72">
        <f t="shared" si="4"/>
        <v>0</v>
      </c>
      <c r="L51" s="72">
        <v>0</v>
      </c>
      <c r="M51" s="72">
        <v>0</v>
      </c>
      <c r="N51" s="67"/>
      <c r="O51" s="67"/>
      <c r="P51" s="69"/>
      <c r="Q51" s="71"/>
      <c r="R51" s="167">
        <v>1470.9</v>
      </c>
      <c r="S51" s="168"/>
      <c r="T51" s="4"/>
      <c r="U51" s="4"/>
    </row>
    <row r="52" spans="1:21" s="5" customFormat="1" ht="24.9" customHeight="1">
      <c r="A52" s="110">
        <v>47</v>
      </c>
      <c r="B52" s="120" t="s">
        <v>89</v>
      </c>
      <c r="C52" s="65">
        <v>18991</v>
      </c>
      <c r="D52" s="72">
        <f t="shared" si="0"/>
        <v>17408.599999999999</v>
      </c>
      <c r="E52" s="72">
        <v>1582.6</v>
      </c>
      <c r="F52" s="72">
        <v>17408.599999999999</v>
      </c>
      <c r="G52" s="64">
        <f t="shared" si="1"/>
        <v>91.667632036227673</v>
      </c>
      <c r="H52" s="64">
        <f t="shared" si="2"/>
        <v>100</v>
      </c>
      <c r="I52" s="70">
        <f t="shared" si="3"/>
        <v>0</v>
      </c>
      <c r="J52" s="65"/>
      <c r="K52" s="72">
        <f t="shared" si="4"/>
        <v>0</v>
      </c>
      <c r="L52" s="72">
        <v>0</v>
      </c>
      <c r="M52" s="72">
        <v>0</v>
      </c>
      <c r="N52" s="67"/>
      <c r="O52" s="67"/>
      <c r="P52" s="69"/>
      <c r="Q52" s="71"/>
      <c r="R52" s="167">
        <v>665.3</v>
      </c>
      <c r="S52" s="168"/>
      <c r="T52" s="4"/>
      <c r="U52" s="4"/>
    </row>
    <row r="53" spans="1:21" s="5" customFormat="1" ht="24.9" customHeight="1">
      <c r="A53" s="110">
        <v>48</v>
      </c>
      <c r="B53" s="120" t="s">
        <v>90</v>
      </c>
      <c r="C53" s="65">
        <v>10222.4</v>
      </c>
      <c r="D53" s="72">
        <f t="shared" si="0"/>
        <v>9370.9</v>
      </c>
      <c r="E53" s="72">
        <v>851.9</v>
      </c>
      <c r="F53" s="72">
        <v>9370.9</v>
      </c>
      <c r="G53" s="64">
        <f t="shared" si="1"/>
        <v>91.670253560807637</v>
      </c>
      <c r="H53" s="64">
        <f t="shared" si="2"/>
        <v>100</v>
      </c>
      <c r="I53" s="70">
        <f t="shared" si="3"/>
        <v>0</v>
      </c>
      <c r="J53" s="65"/>
      <c r="K53" s="72">
        <f t="shared" si="4"/>
        <v>0</v>
      </c>
      <c r="L53" s="72">
        <v>0</v>
      </c>
      <c r="M53" s="72">
        <v>0</v>
      </c>
      <c r="N53" s="67"/>
      <c r="O53" s="67"/>
      <c r="P53" s="69"/>
      <c r="Q53" s="71"/>
      <c r="R53" s="167">
        <v>872.4</v>
      </c>
      <c r="S53" s="168"/>
      <c r="T53" s="4"/>
      <c r="U53" s="4"/>
    </row>
    <row r="54" spans="1:21" s="5" customFormat="1" ht="24.9" customHeight="1">
      <c r="A54" s="110">
        <v>49</v>
      </c>
      <c r="B54" s="120" t="s">
        <v>91</v>
      </c>
      <c r="C54" s="65"/>
      <c r="D54" s="72">
        <f t="shared" si="0"/>
        <v>0</v>
      </c>
      <c r="E54" s="72"/>
      <c r="F54" s="72">
        <v>0</v>
      </c>
      <c r="G54" s="64"/>
      <c r="H54" s="64"/>
      <c r="I54" s="70"/>
      <c r="J54" s="65">
        <v>735832.3</v>
      </c>
      <c r="K54" s="72">
        <f t="shared" si="4"/>
        <v>674513.4</v>
      </c>
      <c r="L54" s="72">
        <v>61319.4</v>
      </c>
      <c r="M54" s="72">
        <v>674513.4</v>
      </c>
      <c r="N54" s="67">
        <f>M54/J54*100</f>
        <v>91.666728954409862</v>
      </c>
      <c r="O54" s="67">
        <f>M54/K54*100</f>
        <v>100</v>
      </c>
      <c r="P54" s="69">
        <f>M54-K54</f>
        <v>0</v>
      </c>
      <c r="Q54" s="71"/>
      <c r="R54" s="167">
        <v>149.30000000000001</v>
      </c>
      <c r="S54" s="168"/>
      <c r="T54" s="4"/>
      <c r="U54" s="4"/>
    </row>
    <row r="55" spans="1:21" s="5" customFormat="1" ht="24.9" customHeight="1">
      <c r="A55" s="110">
        <v>50</v>
      </c>
      <c r="B55" s="120" t="s">
        <v>92</v>
      </c>
      <c r="C55" s="65">
        <v>25849</v>
      </c>
      <c r="D55" s="72">
        <f t="shared" si="0"/>
        <v>23695.1</v>
      </c>
      <c r="E55" s="72">
        <v>2154.1</v>
      </c>
      <c r="F55" s="72">
        <v>23695.1</v>
      </c>
      <c r="G55" s="64">
        <f t="shared" si="1"/>
        <v>91.667375913961848</v>
      </c>
      <c r="H55" s="64">
        <f t="shared" si="2"/>
        <v>100</v>
      </c>
      <c r="I55" s="70">
        <f t="shared" si="3"/>
        <v>0</v>
      </c>
      <c r="J55" s="65"/>
      <c r="K55" s="72">
        <f t="shared" si="4"/>
        <v>0</v>
      </c>
      <c r="L55" s="72">
        <v>0</v>
      </c>
      <c r="M55" s="72">
        <v>0</v>
      </c>
      <c r="N55" s="67"/>
      <c r="O55" s="67"/>
      <c r="P55" s="69"/>
      <c r="Q55" s="71"/>
      <c r="R55" s="167">
        <v>638.70000000000005</v>
      </c>
      <c r="S55" s="168"/>
      <c r="T55" s="4"/>
      <c r="U55" s="4"/>
    </row>
    <row r="56" spans="1:21" s="5" customFormat="1" ht="24.9" customHeight="1">
      <c r="A56" s="110">
        <v>51</v>
      </c>
      <c r="B56" s="120" t="s">
        <v>93</v>
      </c>
      <c r="C56" s="65">
        <v>1472.5</v>
      </c>
      <c r="D56" s="72">
        <f t="shared" si="0"/>
        <v>1349.7</v>
      </c>
      <c r="E56" s="72">
        <v>122.7</v>
      </c>
      <c r="F56" s="72">
        <v>1349.7</v>
      </c>
      <c r="G56" s="64">
        <f t="shared" si="1"/>
        <v>91.660441426146008</v>
      </c>
      <c r="H56" s="64">
        <f t="shared" si="2"/>
        <v>100</v>
      </c>
      <c r="I56" s="70">
        <f t="shared" si="3"/>
        <v>0</v>
      </c>
      <c r="J56" s="65"/>
      <c r="K56" s="72">
        <f t="shared" si="4"/>
        <v>0</v>
      </c>
      <c r="L56" s="72">
        <v>0</v>
      </c>
      <c r="M56" s="72">
        <v>0</v>
      </c>
      <c r="N56" s="67"/>
      <c r="O56" s="67"/>
      <c r="P56" s="69"/>
      <c r="Q56" s="71"/>
      <c r="R56" s="167">
        <v>10.3</v>
      </c>
      <c r="S56" s="168"/>
      <c r="T56" s="4"/>
      <c r="U56" s="4"/>
    </row>
    <row r="57" spans="1:21" s="5" customFormat="1" ht="24.9" customHeight="1">
      <c r="A57" s="110">
        <v>52</v>
      </c>
      <c r="B57" s="120" t="s">
        <v>94</v>
      </c>
      <c r="C57" s="65">
        <v>23096.6</v>
      </c>
      <c r="D57" s="72">
        <f t="shared" si="0"/>
        <v>21171.7</v>
      </c>
      <c r="E57" s="72">
        <v>1924.7</v>
      </c>
      <c r="F57" s="72">
        <v>21171.7</v>
      </c>
      <c r="G57" s="64">
        <f t="shared" si="1"/>
        <v>91.665872899041418</v>
      </c>
      <c r="H57" s="64">
        <f t="shared" si="2"/>
        <v>100</v>
      </c>
      <c r="I57" s="70">
        <f t="shared" si="3"/>
        <v>0</v>
      </c>
      <c r="J57" s="65"/>
      <c r="K57" s="72">
        <f t="shared" si="4"/>
        <v>0</v>
      </c>
      <c r="L57" s="72">
        <v>0</v>
      </c>
      <c r="M57" s="72">
        <v>0</v>
      </c>
      <c r="N57" s="67"/>
      <c r="O57" s="67"/>
      <c r="P57" s="69"/>
      <c r="Q57" s="71"/>
      <c r="R57" s="167">
        <v>143.1</v>
      </c>
      <c r="S57" s="168"/>
      <c r="T57" s="4"/>
      <c r="U57" s="4"/>
    </row>
    <row r="58" spans="1:21" s="5" customFormat="1" ht="24.9" customHeight="1">
      <c r="A58" s="110">
        <v>53</v>
      </c>
      <c r="B58" s="120" t="s">
        <v>95</v>
      </c>
      <c r="C58" s="65">
        <v>32440.2</v>
      </c>
      <c r="D58" s="72">
        <f t="shared" si="0"/>
        <v>29737.4</v>
      </c>
      <c r="E58" s="72">
        <v>2703.4</v>
      </c>
      <c r="F58" s="72">
        <v>29737.4</v>
      </c>
      <c r="G58" s="64">
        <f t="shared" si="1"/>
        <v>91.668362093945163</v>
      </c>
      <c r="H58" s="64">
        <f t="shared" si="2"/>
        <v>100</v>
      </c>
      <c r="I58" s="70">
        <f t="shared" si="3"/>
        <v>0</v>
      </c>
      <c r="J58" s="65"/>
      <c r="K58" s="72">
        <f t="shared" si="4"/>
        <v>0</v>
      </c>
      <c r="L58" s="72">
        <v>0</v>
      </c>
      <c r="M58" s="72">
        <v>0</v>
      </c>
      <c r="N58" s="67"/>
      <c r="O58" s="67"/>
      <c r="P58" s="69"/>
      <c r="Q58" s="71"/>
      <c r="R58" s="167">
        <v>731.2</v>
      </c>
      <c r="S58" s="168"/>
      <c r="T58" s="4"/>
      <c r="U58" s="4"/>
    </row>
    <row r="59" spans="1:21" s="5" customFormat="1" ht="24.9" customHeight="1">
      <c r="A59" s="110">
        <v>54</v>
      </c>
      <c r="B59" s="120" t="s">
        <v>96</v>
      </c>
      <c r="C59" s="65">
        <v>17960.5</v>
      </c>
      <c r="D59" s="72">
        <f t="shared" si="0"/>
        <v>16463.7</v>
      </c>
      <c r="E59" s="72">
        <v>1496.7</v>
      </c>
      <c r="F59" s="72">
        <v>16463.7</v>
      </c>
      <c r="G59" s="64">
        <f t="shared" si="1"/>
        <v>91.666156287408484</v>
      </c>
      <c r="H59" s="64">
        <f t="shared" si="2"/>
        <v>100</v>
      </c>
      <c r="I59" s="70">
        <f t="shared" si="3"/>
        <v>0</v>
      </c>
      <c r="J59" s="65"/>
      <c r="K59" s="72">
        <f t="shared" si="4"/>
        <v>0</v>
      </c>
      <c r="L59" s="72">
        <v>0</v>
      </c>
      <c r="M59" s="72">
        <v>0</v>
      </c>
      <c r="N59" s="67"/>
      <c r="O59" s="67"/>
      <c r="P59" s="69"/>
      <c r="Q59" s="71"/>
      <c r="R59" s="167">
        <v>619.5</v>
      </c>
      <c r="S59" s="168"/>
      <c r="T59" s="4"/>
      <c r="U59" s="4"/>
    </row>
    <row r="60" spans="1:21" s="5" customFormat="1" ht="24.9" customHeight="1">
      <c r="A60" s="110">
        <v>55</v>
      </c>
      <c r="B60" s="120" t="s">
        <v>97</v>
      </c>
      <c r="C60" s="65"/>
      <c r="D60" s="72">
        <f t="shared" si="0"/>
        <v>0</v>
      </c>
      <c r="E60" s="72"/>
      <c r="F60" s="72">
        <v>0</v>
      </c>
      <c r="G60" s="64"/>
      <c r="H60" s="64"/>
      <c r="I60" s="70"/>
      <c r="J60" s="65">
        <v>326.8</v>
      </c>
      <c r="K60" s="72">
        <f t="shared" si="4"/>
        <v>299.2</v>
      </c>
      <c r="L60" s="72">
        <v>27.2</v>
      </c>
      <c r="M60" s="72">
        <v>299.2</v>
      </c>
      <c r="N60" s="67">
        <f>M60/J60*100</f>
        <v>91.554467564259483</v>
      </c>
      <c r="O60" s="67">
        <f>M60/K60*100</f>
        <v>100</v>
      </c>
      <c r="P60" s="69">
        <f>M60-K60</f>
        <v>0</v>
      </c>
      <c r="Q60" s="71"/>
      <c r="R60" s="167">
        <v>850</v>
      </c>
      <c r="S60" s="168"/>
      <c r="T60" s="4"/>
      <c r="U60" s="4"/>
    </row>
    <row r="61" spans="1:21" s="5" customFormat="1" ht="24.9" customHeight="1">
      <c r="A61" s="110">
        <v>56</v>
      </c>
      <c r="B61" s="120" t="s">
        <v>98</v>
      </c>
      <c r="C61" s="65">
        <v>4224.8</v>
      </c>
      <c r="D61" s="72">
        <f t="shared" si="0"/>
        <v>3873.1000000000004</v>
      </c>
      <c r="E61" s="72">
        <v>352.1</v>
      </c>
      <c r="F61" s="72">
        <v>3873.1000000000004</v>
      </c>
      <c r="G61" s="64">
        <f t="shared" si="1"/>
        <v>91.67534557848893</v>
      </c>
      <c r="H61" s="64">
        <f t="shared" si="2"/>
        <v>100</v>
      </c>
      <c r="I61" s="70">
        <f t="shared" si="3"/>
        <v>0</v>
      </c>
      <c r="J61" s="65"/>
      <c r="K61" s="72">
        <f t="shared" si="4"/>
        <v>0</v>
      </c>
      <c r="L61" s="72">
        <v>0</v>
      </c>
      <c r="M61" s="72"/>
      <c r="N61" s="67"/>
      <c r="O61" s="67"/>
      <c r="P61" s="69"/>
      <c r="Q61" s="71"/>
      <c r="R61" s="167">
        <v>80.7</v>
      </c>
      <c r="S61" s="168"/>
      <c r="T61" s="4"/>
      <c r="U61" s="4"/>
    </row>
    <row r="62" spans="1:21" s="5" customFormat="1" ht="24.9" customHeight="1">
      <c r="A62" s="110">
        <v>57</v>
      </c>
      <c r="B62" s="120" t="s">
        <v>99</v>
      </c>
      <c r="C62" s="65">
        <v>16628.8</v>
      </c>
      <c r="D62" s="72">
        <f t="shared" si="0"/>
        <v>15242.7</v>
      </c>
      <c r="E62" s="72">
        <v>1385.7</v>
      </c>
      <c r="F62" s="72">
        <v>15242.7</v>
      </c>
      <c r="G62" s="64">
        <f t="shared" si="1"/>
        <v>91.664461656884455</v>
      </c>
      <c r="H62" s="64">
        <f t="shared" si="2"/>
        <v>100</v>
      </c>
      <c r="I62" s="70">
        <f t="shared" si="3"/>
        <v>0</v>
      </c>
      <c r="J62" s="65"/>
      <c r="K62" s="72">
        <f t="shared" si="4"/>
        <v>0</v>
      </c>
      <c r="L62" s="72">
        <v>0</v>
      </c>
      <c r="M62" s="72"/>
      <c r="N62" s="67"/>
      <c r="O62" s="67"/>
      <c r="P62" s="69"/>
      <c r="Q62" s="71"/>
      <c r="R62" s="167">
        <v>473.5</v>
      </c>
      <c r="S62" s="168"/>
      <c r="T62" s="4"/>
      <c r="U62" s="4"/>
    </row>
    <row r="63" spans="1:21" s="5" customFormat="1" ht="24.9" customHeight="1">
      <c r="A63" s="110">
        <v>58</v>
      </c>
      <c r="B63" s="120" t="s">
        <v>100</v>
      </c>
      <c r="C63" s="65">
        <v>11406.5</v>
      </c>
      <c r="D63" s="72">
        <f t="shared" si="0"/>
        <v>10455.5</v>
      </c>
      <c r="E63" s="72">
        <v>950.5</v>
      </c>
      <c r="F63" s="72">
        <v>10455.5</v>
      </c>
      <c r="G63" s="64">
        <f t="shared" si="1"/>
        <v>91.662648489896114</v>
      </c>
      <c r="H63" s="64">
        <f t="shared" si="2"/>
        <v>100</v>
      </c>
      <c r="I63" s="70">
        <f t="shared" si="3"/>
        <v>0</v>
      </c>
      <c r="J63" s="65"/>
      <c r="K63" s="72">
        <f t="shared" si="4"/>
        <v>0</v>
      </c>
      <c r="L63" s="72"/>
      <c r="M63" s="72"/>
      <c r="N63" s="67"/>
      <c r="O63" s="67"/>
      <c r="P63" s="69"/>
      <c r="Q63" s="71"/>
      <c r="R63" s="167"/>
      <c r="S63" s="168">
        <v>295</v>
      </c>
      <c r="T63" s="4"/>
      <c r="U63" s="4"/>
    </row>
    <row r="64" spans="1:21" s="5" customFormat="1" ht="24.9" customHeight="1">
      <c r="A64" s="110">
        <v>59</v>
      </c>
      <c r="B64" s="120" t="s">
        <v>101</v>
      </c>
      <c r="C64" s="65"/>
      <c r="D64" s="72">
        <f t="shared" si="0"/>
        <v>0</v>
      </c>
      <c r="E64" s="72"/>
      <c r="F64" s="72">
        <v>0</v>
      </c>
      <c r="G64" s="64"/>
      <c r="H64" s="64"/>
      <c r="I64" s="70"/>
      <c r="J64" s="65">
        <v>7113.5</v>
      </c>
      <c r="K64" s="72">
        <f t="shared" si="4"/>
        <v>6520.7999999999993</v>
      </c>
      <c r="L64" s="72">
        <v>592.79999999999995</v>
      </c>
      <c r="M64" s="72">
        <v>6520.8</v>
      </c>
      <c r="N64" s="67">
        <f>M64/J64*100</f>
        <v>91.667955296267664</v>
      </c>
      <c r="O64" s="67">
        <f>M64/K64*100</f>
        <v>100.00000000000003</v>
      </c>
      <c r="P64" s="69">
        <f>M64-K64</f>
        <v>0</v>
      </c>
      <c r="Q64" s="71"/>
      <c r="R64" s="167">
        <v>891.2</v>
      </c>
      <c r="S64" s="168"/>
      <c r="T64" s="4"/>
      <c r="U64" s="4"/>
    </row>
    <row r="65" spans="1:139" s="5" customFormat="1" ht="24.9" customHeight="1">
      <c r="A65" s="110">
        <v>60</v>
      </c>
      <c r="B65" s="120" t="s">
        <v>102</v>
      </c>
      <c r="C65" s="65">
        <v>28390.2</v>
      </c>
      <c r="D65" s="72">
        <f t="shared" si="0"/>
        <v>26024.9</v>
      </c>
      <c r="E65" s="72">
        <v>2365.9</v>
      </c>
      <c r="F65" s="72">
        <v>26024.9</v>
      </c>
      <c r="G65" s="64">
        <f t="shared" si="1"/>
        <v>91.668603954885839</v>
      </c>
      <c r="H65" s="64">
        <f t="shared" si="2"/>
        <v>100</v>
      </c>
      <c r="I65" s="70">
        <f t="shared" si="3"/>
        <v>0</v>
      </c>
      <c r="J65" s="65"/>
      <c r="K65" s="72">
        <f t="shared" si="4"/>
        <v>0</v>
      </c>
      <c r="L65" s="72"/>
      <c r="M65" s="72">
        <v>0</v>
      </c>
      <c r="N65" s="67"/>
      <c r="O65" s="67"/>
      <c r="P65" s="69"/>
      <c r="Q65" s="71"/>
      <c r="R65" s="167">
        <v>1095.5999999999999</v>
      </c>
      <c r="S65" s="168"/>
      <c r="T65" s="4"/>
      <c r="U65" s="4"/>
    </row>
    <row r="66" spans="1:139" s="5" customFormat="1" ht="24.9" customHeight="1">
      <c r="A66" s="110">
        <v>61</v>
      </c>
      <c r="B66" s="120" t="s">
        <v>103</v>
      </c>
      <c r="C66" s="65">
        <v>20504</v>
      </c>
      <c r="D66" s="72">
        <f t="shared" si="0"/>
        <v>18795.7</v>
      </c>
      <c r="E66" s="72">
        <v>1708.7</v>
      </c>
      <c r="F66" s="72">
        <v>18795.7</v>
      </c>
      <c r="G66" s="64">
        <f t="shared" si="1"/>
        <v>91.668454935622321</v>
      </c>
      <c r="H66" s="64">
        <f t="shared" si="2"/>
        <v>100</v>
      </c>
      <c r="I66" s="70">
        <f t="shared" si="3"/>
        <v>0</v>
      </c>
      <c r="J66" s="65"/>
      <c r="K66" s="72">
        <f t="shared" si="4"/>
        <v>0</v>
      </c>
      <c r="L66" s="72"/>
      <c r="M66" s="72">
        <v>0</v>
      </c>
      <c r="N66" s="67"/>
      <c r="O66" s="67"/>
      <c r="P66" s="69"/>
      <c r="Q66" s="71"/>
      <c r="R66" s="167"/>
      <c r="S66" s="168">
        <v>1792.6</v>
      </c>
      <c r="T66" s="4"/>
      <c r="U66" s="4"/>
    </row>
    <row r="67" spans="1:139" s="5" customFormat="1" ht="24.9" customHeight="1">
      <c r="A67" s="110">
        <v>62</v>
      </c>
      <c r="B67" s="120" t="s">
        <v>104</v>
      </c>
      <c r="C67" s="65"/>
      <c r="D67" s="72">
        <f t="shared" si="0"/>
        <v>0</v>
      </c>
      <c r="E67" s="72"/>
      <c r="F67" s="72">
        <v>0</v>
      </c>
      <c r="G67" s="64"/>
      <c r="H67" s="64"/>
      <c r="I67" s="70"/>
      <c r="J67" s="65"/>
      <c r="K67" s="72">
        <f t="shared" si="4"/>
        <v>0</v>
      </c>
      <c r="L67" s="72"/>
      <c r="M67" s="72">
        <v>0</v>
      </c>
      <c r="N67" s="67"/>
      <c r="O67" s="67"/>
      <c r="P67" s="69"/>
      <c r="Q67" s="71"/>
      <c r="R67" s="167">
        <v>434.7</v>
      </c>
      <c r="S67" s="168"/>
      <c r="T67" s="4"/>
      <c r="U67" s="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</row>
    <row r="68" spans="1:139" s="5" customFormat="1" ht="24.9" customHeight="1">
      <c r="A68" s="110">
        <v>63</v>
      </c>
      <c r="B68" s="120" t="s">
        <v>105</v>
      </c>
      <c r="C68" s="65">
        <v>14409.5</v>
      </c>
      <c r="D68" s="72">
        <f t="shared" si="0"/>
        <v>13208.8</v>
      </c>
      <c r="E68" s="72">
        <v>1200.8</v>
      </c>
      <c r="F68" s="72">
        <v>13208.8</v>
      </c>
      <c r="G68" s="64">
        <f t="shared" si="1"/>
        <v>91.667302821055557</v>
      </c>
      <c r="H68" s="64">
        <f t="shared" si="2"/>
        <v>100</v>
      </c>
      <c r="I68" s="70">
        <f t="shared" si="3"/>
        <v>0</v>
      </c>
      <c r="J68" s="65"/>
      <c r="K68" s="72">
        <f t="shared" si="4"/>
        <v>0</v>
      </c>
      <c r="L68" s="72"/>
      <c r="M68" s="72">
        <v>0</v>
      </c>
      <c r="N68" s="67"/>
      <c r="O68" s="67"/>
      <c r="P68" s="69"/>
      <c r="Q68" s="71"/>
      <c r="R68" s="167">
        <v>683</v>
      </c>
      <c r="S68" s="168"/>
      <c r="T68" s="4"/>
      <c r="U68" s="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  <c r="DA68" s="74"/>
      <c r="DB68" s="74"/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</row>
    <row r="69" spans="1:139" s="5" customFormat="1" ht="24.9" customHeight="1">
      <c r="A69" s="110">
        <v>64</v>
      </c>
      <c r="B69" s="120" t="s">
        <v>106</v>
      </c>
      <c r="C69" s="65">
        <v>27290.1</v>
      </c>
      <c r="D69" s="72">
        <f t="shared" si="0"/>
        <v>25016.199999999997</v>
      </c>
      <c r="E69" s="72">
        <v>2274.1999999999998</v>
      </c>
      <c r="F69" s="72">
        <v>25016.199999999997</v>
      </c>
      <c r="G69" s="64">
        <f t="shared" si="1"/>
        <v>91.667674358100555</v>
      </c>
      <c r="H69" s="64">
        <f t="shared" si="2"/>
        <v>100</v>
      </c>
      <c r="I69" s="70">
        <f t="shared" si="3"/>
        <v>0</v>
      </c>
      <c r="J69" s="65"/>
      <c r="K69" s="72">
        <f t="shared" si="4"/>
        <v>0</v>
      </c>
      <c r="L69" s="72"/>
      <c r="M69" s="72">
        <v>0</v>
      </c>
      <c r="N69" s="67"/>
      <c r="O69" s="67"/>
      <c r="P69" s="69"/>
      <c r="Q69" s="71"/>
      <c r="R69" s="167"/>
      <c r="S69" s="168">
        <v>167.4</v>
      </c>
      <c r="T69" s="4"/>
      <c r="U69" s="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</row>
    <row r="70" spans="1:139" s="5" customFormat="1" ht="24.9" customHeight="1">
      <c r="A70" s="110">
        <v>65</v>
      </c>
      <c r="B70" s="120" t="s">
        <v>107</v>
      </c>
      <c r="C70" s="65"/>
      <c r="D70" s="72">
        <f t="shared" si="0"/>
        <v>0</v>
      </c>
      <c r="E70" s="72"/>
      <c r="F70" s="72">
        <v>0</v>
      </c>
      <c r="G70" s="64"/>
      <c r="H70" s="64"/>
      <c r="I70" s="70"/>
      <c r="J70" s="65">
        <v>12381.3</v>
      </c>
      <c r="K70" s="72">
        <f t="shared" si="4"/>
        <v>11349.8</v>
      </c>
      <c r="L70" s="72">
        <v>1031.8</v>
      </c>
      <c r="M70" s="72">
        <v>11349.8</v>
      </c>
      <c r="N70" s="67">
        <f>M70/J70*100</f>
        <v>91.668887758151413</v>
      </c>
      <c r="O70" s="67">
        <f>M70/K70*100</f>
        <v>100</v>
      </c>
      <c r="P70" s="69">
        <f>M70-K70</f>
        <v>0</v>
      </c>
      <c r="Q70" s="71"/>
      <c r="R70" s="167">
        <v>480</v>
      </c>
      <c r="S70" s="168"/>
      <c r="T70" s="4"/>
      <c r="U70" s="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</row>
    <row r="71" spans="1:139" s="75" customFormat="1" ht="24.9" customHeight="1">
      <c r="A71" s="110">
        <v>66</v>
      </c>
      <c r="B71" s="120" t="s">
        <v>108</v>
      </c>
      <c r="C71" s="65">
        <v>17210.900000000001</v>
      </c>
      <c r="D71" s="72">
        <f t="shared" ref="D71:D77" si="5">E71*11</f>
        <v>15776.2</v>
      </c>
      <c r="E71" s="72">
        <v>1434.2</v>
      </c>
      <c r="F71" s="72">
        <v>15776.2</v>
      </c>
      <c r="G71" s="64">
        <f t="shared" ref="G71:G77" si="6">F71/C71*100</f>
        <v>91.664003625609354</v>
      </c>
      <c r="H71" s="64">
        <f t="shared" ref="H71:H77" si="7">F71/D71*100</f>
        <v>100</v>
      </c>
      <c r="I71" s="70">
        <f t="shared" ref="I71:I77" si="8">F71-D71</f>
        <v>0</v>
      </c>
      <c r="J71" s="65"/>
      <c r="K71" s="72">
        <f t="shared" si="4"/>
        <v>0</v>
      </c>
      <c r="L71" s="72"/>
      <c r="M71" s="72">
        <v>0</v>
      </c>
      <c r="N71" s="67"/>
      <c r="O71" s="67"/>
      <c r="P71" s="69"/>
      <c r="Q71" s="71"/>
      <c r="R71" s="169">
        <v>798.3</v>
      </c>
      <c r="S71" s="170"/>
      <c r="T71" s="73"/>
      <c r="U71" s="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</row>
    <row r="72" spans="1:139" s="75" customFormat="1" ht="24.9" customHeight="1">
      <c r="A72" s="110">
        <v>67</v>
      </c>
      <c r="B72" s="120" t="s">
        <v>109</v>
      </c>
      <c r="C72" s="65"/>
      <c r="D72" s="72">
        <f t="shared" si="5"/>
        <v>0</v>
      </c>
      <c r="E72" s="72"/>
      <c r="F72" s="72">
        <v>0</v>
      </c>
      <c r="G72" s="64"/>
      <c r="H72" s="64"/>
      <c r="I72" s="70"/>
      <c r="J72" s="65">
        <v>16203.5</v>
      </c>
      <c r="K72" s="72">
        <f t="shared" si="4"/>
        <v>14853.3</v>
      </c>
      <c r="L72" s="72">
        <v>1350.3</v>
      </c>
      <c r="M72" s="72">
        <v>14853.3</v>
      </c>
      <c r="N72" s="67">
        <f>M72/J72*100</f>
        <v>91.667232388064306</v>
      </c>
      <c r="O72" s="67">
        <f>M72/K72*100</f>
        <v>100</v>
      </c>
      <c r="P72" s="69">
        <f>M72-K72</f>
        <v>0</v>
      </c>
      <c r="Q72" s="71"/>
      <c r="R72" s="169">
        <v>1208.0999999999999</v>
      </c>
      <c r="S72" s="170"/>
      <c r="T72" s="73"/>
      <c r="U72" s="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</row>
    <row r="73" spans="1:139" s="75" customFormat="1" ht="24.9" customHeight="1">
      <c r="A73" s="110">
        <v>68</v>
      </c>
      <c r="B73" s="120" t="s">
        <v>110</v>
      </c>
      <c r="C73" s="65">
        <v>26352</v>
      </c>
      <c r="D73" s="72">
        <f t="shared" si="5"/>
        <v>24156</v>
      </c>
      <c r="E73" s="72">
        <v>2196</v>
      </c>
      <c r="F73" s="146">
        <v>24156</v>
      </c>
      <c r="G73" s="64">
        <f t="shared" si="6"/>
        <v>91.666666666666657</v>
      </c>
      <c r="H73" s="64">
        <f t="shared" si="7"/>
        <v>100</v>
      </c>
      <c r="I73" s="70">
        <f t="shared" si="8"/>
        <v>0</v>
      </c>
      <c r="J73" s="65"/>
      <c r="K73" s="72">
        <f t="shared" si="4"/>
        <v>0</v>
      </c>
      <c r="L73" s="72"/>
      <c r="M73" s="72">
        <v>0</v>
      </c>
      <c r="N73" s="67"/>
      <c r="O73" s="67"/>
      <c r="P73" s="69"/>
      <c r="Q73" s="71"/>
      <c r="R73" s="169">
        <v>672</v>
      </c>
      <c r="S73" s="170"/>
      <c r="T73" s="73"/>
      <c r="U73" s="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</row>
    <row r="74" spans="1:139" s="75" customFormat="1" ht="24.9" customHeight="1">
      <c r="A74" s="110">
        <v>69</v>
      </c>
      <c r="B74" s="120" t="s">
        <v>111</v>
      </c>
      <c r="C74" s="65">
        <v>22130.9</v>
      </c>
      <c r="D74" s="72">
        <f t="shared" si="5"/>
        <v>20286.2</v>
      </c>
      <c r="E74" s="72">
        <v>1844.2</v>
      </c>
      <c r="F74" s="146">
        <v>20286.2</v>
      </c>
      <c r="G74" s="64">
        <f t="shared" si="6"/>
        <v>91.664595655847705</v>
      </c>
      <c r="H74" s="64">
        <f t="shared" si="7"/>
        <v>100</v>
      </c>
      <c r="I74" s="70">
        <f t="shared" si="8"/>
        <v>0</v>
      </c>
      <c r="J74" s="65"/>
      <c r="K74" s="72">
        <f t="shared" si="4"/>
        <v>0</v>
      </c>
      <c r="L74" s="72"/>
      <c r="M74" s="72">
        <v>0</v>
      </c>
      <c r="N74" s="67"/>
      <c r="O74" s="67"/>
      <c r="P74" s="69"/>
      <c r="Q74" s="71"/>
      <c r="R74" s="169">
        <v>322.60000000000002</v>
      </c>
      <c r="S74" s="170"/>
      <c r="T74" s="73"/>
      <c r="U74" s="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  <c r="CO74" s="74"/>
      <c r="CP74" s="74"/>
      <c r="CQ74" s="74"/>
      <c r="CR74" s="74"/>
      <c r="CS74" s="74"/>
      <c r="CT74" s="74"/>
      <c r="CU74" s="74"/>
      <c r="CV74" s="74"/>
      <c r="CW74" s="74"/>
      <c r="CX74" s="74"/>
      <c r="CY74" s="74"/>
      <c r="CZ74" s="74"/>
      <c r="DA74" s="74"/>
      <c r="DB74" s="74"/>
      <c r="DC74" s="74"/>
      <c r="DD74" s="74"/>
      <c r="DE74" s="74"/>
      <c r="DF74" s="74"/>
      <c r="DG74" s="74"/>
      <c r="DH74" s="74"/>
      <c r="DI74" s="74"/>
      <c r="DJ74" s="74"/>
      <c r="DK74" s="74"/>
      <c r="DL74" s="74"/>
      <c r="DM74" s="74"/>
      <c r="DN74" s="74"/>
      <c r="DO74" s="74"/>
      <c r="DP74" s="74"/>
      <c r="DQ74" s="74"/>
      <c r="DR74" s="74"/>
      <c r="DS74" s="74"/>
      <c r="DT74" s="74"/>
      <c r="DU74" s="74"/>
      <c r="DV74" s="74"/>
      <c r="DW74" s="74"/>
      <c r="DX74" s="74"/>
      <c r="DY74" s="74"/>
      <c r="DZ74" s="74"/>
      <c r="EA74" s="74"/>
      <c r="EB74" s="74"/>
      <c r="EC74" s="74"/>
      <c r="ED74" s="74"/>
      <c r="EE74" s="74"/>
      <c r="EF74" s="74"/>
      <c r="EG74" s="74"/>
      <c r="EH74" s="74"/>
      <c r="EI74" s="74"/>
    </row>
    <row r="75" spans="1:139" s="75" customFormat="1" ht="24.9" customHeight="1">
      <c r="A75" s="110">
        <v>70</v>
      </c>
      <c r="B75" s="120" t="s">
        <v>112</v>
      </c>
      <c r="C75" s="65">
        <v>5725.1</v>
      </c>
      <c r="D75" s="72">
        <f t="shared" si="5"/>
        <v>5248.1</v>
      </c>
      <c r="E75" s="72">
        <v>477.1</v>
      </c>
      <c r="F75" s="146">
        <v>5248.1</v>
      </c>
      <c r="G75" s="64">
        <f t="shared" si="6"/>
        <v>91.668267803182474</v>
      </c>
      <c r="H75" s="64">
        <f t="shared" si="7"/>
        <v>100</v>
      </c>
      <c r="I75" s="70">
        <f t="shared" si="8"/>
        <v>0</v>
      </c>
      <c r="J75" s="65"/>
      <c r="K75" s="72">
        <f t="shared" si="4"/>
        <v>0</v>
      </c>
      <c r="L75" s="72"/>
      <c r="M75" s="72">
        <v>0</v>
      </c>
      <c r="N75" s="67"/>
      <c r="O75" s="67"/>
      <c r="P75" s="69"/>
      <c r="Q75" s="71"/>
      <c r="R75" s="169"/>
      <c r="S75" s="170"/>
      <c r="T75" s="73"/>
      <c r="U75" s="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  <c r="CG75" s="74"/>
      <c r="CH75" s="74"/>
      <c r="CI75" s="74"/>
      <c r="CJ75" s="74"/>
      <c r="CK75" s="74"/>
      <c r="CL75" s="74"/>
      <c r="CM75" s="74"/>
      <c r="CN75" s="74"/>
      <c r="CO75" s="74"/>
      <c r="CP75" s="74"/>
      <c r="CQ75" s="74"/>
      <c r="CR75" s="74"/>
      <c r="CS75" s="74"/>
      <c r="CT75" s="74"/>
      <c r="CU75" s="74"/>
      <c r="CV75" s="74"/>
      <c r="CW75" s="74"/>
      <c r="CX75" s="74"/>
      <c r="CY75" s="74"/>
      <c r="CZ75" s="74"/>
      <c r="DA75" s="74"/>
      <c r="DB75" s="74"/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</row>
    <row r="76" spans="1:139" s="8" customFormat="1" ht="24.75" customHeight="1">
      <c r="A76" s="110">
        <v>71</v>
      </c>
      <c r="B76" s="121" t="s">
        <v>113</v>
      </c>
      <c r="C76" s="132">
        <v>19300.900000000001</v>
      </c>
      <c r="D76" s="72">
        <f t="shared" si="5"/>
        <v>17692.400000000001</v>
      </c>
      <c r="E76" s="97">
        <v>1608.4</v>
      </c>
      <c r="F76" s="147">
        <v>17692.400000000001</v>
      </c>
      <c r="G76" s="157">
        <f t="shared" si="6"/>
        <v>91.666191731991773</v>
      </c>
      <c r="H76" s="157">
        <f t="shared" si="7"/>
        <v>100</v>
      </c>
      <c r="I76" s="156">
        <f t="shared" si="8"/>
        <v>0</v>
      </c>
      <c r="J76" s="132"/>
      <c r="K76" s="97">
        <f t="shared" si="4"/>
        <v>0</v>
      </c>
      <c r="L76" s="97"/>
      <c r="M76" s="72">
        <v>0</v>
      </c>
      <c r="N76" s="67"/>
      <c r="O76" s="67"/>
      <c r="P76" s="69"/>
      <c r="Q76" s="71"/>
      <c r="R76" s="171">
        <f>SUM(R6:R75)</f>
        <v>60111.100000000006</v>
      </c>
      <c r="S76" s="171">
        <f>SUM(S6:S75)</f>
        <v>42741.299999999996</v>
      </c>
      <c r="T76" s="9"/>
      <c r="U76" s="4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  <c r="CG76" s="83"/>
      <c r="CH76" s="83"/>
      <c r="CI76" s="83"/>
      <c r="CJ76" s="83"/>
      <c r="CK76" s="83"/>
      <c r="CL76" s="83"/>
      <c r="CM76" s="83"/>
      <c r="CN76" s="83"/>
      <c r="CO76" s="83"/>
      <c r="CP76" s="83"/>
      <c r="CQ76" s="83"/>
      <c r="CR76" s="83"/>
      <c r="CS76" s="83"/>
      <c r="CT76" s="83"/>
      <c r="CU76" s="83"/>
      <c r="CV76" s="83"/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</row>
    <row r="77" spans="1:139" s="5" customFormat="1" ht="24.75" customHeight="1">
      <c r="A77" s="110">
        <v>72</v>
      </c>
      <c r="B77" s="122" t="s">
        <v>114</v>
      </c>
      <c r="C77" s="126">
        <v>25018.1</v>
      </c>
      <c r="D77" s="72">
        <f t="shared" si="5"/>
        <v>22932.800000000003</v>
      </c>
      <c r="E77" s="127">
        <v>2084.8000000000002</v>
      </c>
      <c r="F77" s="148">
        <v>22932.800000000003</v>
      </c>
      <c r="G77" s="157">
        <f t="shared" si="6"/>
        <v>91.664834659706386</v>
      </c>
      <c r="H77" s="157">
        <f t="shared" si="7"/>
        <v>100</v>
      </c>
      <c r="I77" s="156">
        <f t="shared" si="8"/>
        <v>0</v>
      </c>
      <c r="J77" s="133"/>
      <c r="K77" s="127">
        <f t="shared" si="4"/>
        <v>0</v>
      </c>
      <c r="L77" s="127"/>
      <c r="M77" s="72">
        <v>0</v>
      </c>
      <c r="N77" s="67"/>
      <c r="O77" s="67"/>
      <c r="P77" s="69"/>
      <c r="Q77" s="71"/>
      <c r="R77" s="165">
        <f>R76*4</f>
        <v>240444.40000000002</v>
      </c>
      <c r="S77" s="165">
        <f>S76*4</f>
        <v>170965.19999999998</v>
      </c>
      <c r="U77" s="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</row>
    <row r="78" spans="1:139" s="11" customFormat="1" ht="24.75" customHeight="1">
      <c r="A78" s="110">
        <v>73</v>
      </c>
      <c r="B78" s="123" t="s">
        <v>115</v>
      </c>
      <c r="C78" s="128"/>
      <c r="D78" s="129"/>
      <c r="E78" s="129"/>
      <c r="F78" s="130"/>
      <c r="G78" s="99"/>
      <c r="H78" s="99"/>
      <c r="I78" s="111"/>
      <c r="J78" s="134"/>
      <c r="K78" s="129">
        <f t="shared" si="4"/>
        <v>0</v>
      </c>
      <c r="L78" s="129"/>
      <c r="M78" s="72">
        <v>0</v>
      </c>
      <c r="N78" s="67"/>
      <c r="O78" s="67"/>
      <c r="P78" s="69"/>
      <c r="Q78" s="71"/>
      <c r="R78" s="172"/>
      <c r="S78" s="173"/>
      <c r="U78" s="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  <c r="CN78" s="84"/>
      <c r="CO78" s="84"/>
      <c r="CP78" s="84"/>
      <c r="CQ78" s="84"/>
      <c r="CR78" s="84"/>
      <c r="CS78" s="84"/>
      <c r="CT78" s="84"/>
      <c r="CU78" s="84"/>
      <c r="CV78" s="84"/>
      <c r="CW78" s="84"/>
      <c r="CX78" s="84"/>
      <c r="CY78" s="84"/>
      <c r="CZ78" s="84"/>
      <c r="DA78" s="84"/>
      <c r="DB78" s="84"/>
      <c r="DC78" s="84"/>
      <c r="DD78" s="84"/>
      <c r="DE78" s="84"/>
      <c r="DF78" s="84"/>
      <c r="DG78" s="84"/>
      <c r="DH78" s="84"/>
      <c r="DI78" s="84"/>
      <c r="DJ78" s="84"/>
      <c r="DK78" s="84"/>
      <c r="DL78" s="84"/>
      <c r="DM78" s="84"/>
      <c r="DN78" s="84"/>
      <c r="DO78" s="84"/>
      <c r="DP78" s="84"/>
      <c r="DQ78" s="84"/>
      <c r="DR78" s="84"/>
      <c r="DS78" s="84"/>
      <c r="DT78" s="84"/>
      <c r="DU78" s="84"/>
      <c r="DV78" s="84"/>
      <c r="DW78" s="84"/>
      <c r="DX78" s="84"/>
      <c r="DY78" s="84"/>
      <c r="DZ78" s="84"/>
      <c r="EA78" s="84"/>
      <c r="EB78" s="84"/>
      <c r="EC78" s="84"/>
      <c r="ED78" s="84"/>
      <c r="EE78" s="84"/>
      <c r="EF78" s="84"/>
      <c r="EG78" s="84"/>
      <c r="EH78" s="84"/>
      <c r="EI78" s="84"/>
    </row>
    <row r="79" spans="1:139" s="5" customFormat="1" ht="24.75" customHeight="1" thickBot="1">
      <c r="A79" s="110">
        <v>74</v>
      </c>
      <c r="B79" s="124" t="s">
        <v>116</v>
      </c>
      <c r="C79" s="131"/>
      <c r="D79" s="85"/>
      <c r="E79" s="85"/>
      <c r="F79" s="85"/>
      <c r="G79" s="100"/>
      <c r="H79" s="100"/>
      <c r="I79" s="112"/>
      <c r="J79" s="180">
        <v>5242.1000000000004</v>
      </c>
      <c r="K79" s="181">
        <f t="shared" si="4"/>
        <v>4804.8</v>
      </c>
      <c r="L79" s="85">
        <v>436.8</v>
      </c>
      <c r="M79" s="72">
        <v>4804.8</v>
      </c>
      <c r="N79" s="67">
        <f>M79/J79*100</f>
        <v>91.657923351328662</v>
      </c>
      <c r="O79" s="67">
        <f>M79/K79*100</f>
        <v>100</v>
      </c>
      <c r="P79" s="69">
        <f>M79-K79</f>
        <v>0</v>
      </c>
      <c r="Q79" s="71"/>
      <c r="R79" s="165"/>
      <c r="S79" s="164"/>
      <c r="U79" s="4"/>
    </row>
    <row r="80" spans="1:139" s="5" customFormat="1" ht="24" customHeight="1" thickBot="1">
      <c r="A80" s="98"/>
      <c r="B80" s="125" t="s">
        <v>117</v>
      </c>
      <c r="C80" s="114">
        <f>SUM(C6:C79)</f>
        <v>1067841.4000000001</v>
      </c>
      <c r="D80" s="102">
        <f>SUM(D6:D79)</f>
        <v>978858.09999999963</v>
      </c>
      <c r="E80" s="102"/>
      <c r="F80" s="102">
        <f>SUM(F6:F79)</f>
        <v>978858.09999999963</v>
      </c>
      <c r="G80" s="103">
        <f>F80/C80*100</f>
        <v>91.666992869914907</v>
      </c>
      <c r="H80" s="103">
        <f>F80/D80*100</f>
        <v>100</v>
      </c>
      <c r="I80" s="104">
        <f>F80-D80</f>
        <v>0</v>
      </c>
      <c r="J80" s="114">
        <f>SUM(J6:J79)</f>
        <v>820454.50000000012</v>
      </c>
      <c r="K80" s="102">
        <f>SUM(K6:K79)</f>
        <v>752083.20000000019</v>
      </c>
      <c r="L80" s="102"/>
      <c r="M80" s="102">
        <f>SUM(M6:M79)</f>
        <v>752083.20000000019</v>
      </c>
      <c r="N80" s="103">
        <f>M80/J80*100</f>
        <v>91.666655493997538</v>
      </c>
      <c r="O80" s="103">
        <f>M80/K80*100</f>
        <v>100</v>
      </c>
      <c r="P80" s="104">
        <f>M80-K80</f>
        <v>0</v>
      </c>
      <c r="R80" s="165"/>
      <c r="S80" s="164"/>
    </row>
    <row r="81" spans="13:19" s="5" customFormat="1">
      <c r="M81" s="10"/>
      <c r="N81" s="10"/>
      <c r="O81" s="10"/>
      <c r="P81" s="10"/>
      <c r="R81" s="165"/>
      <c r="S81" s="164"/>
    </row>
    <row r="82" spans="13:19" s="5" customFormat="1">
      <c r="M82" s="10"/>
      <c r="N82" s="10"/>
      <c r="O82" s="10"/>
      <c r="P82" s="10"/>
      <c r="R82" s="165"/>
      <c r="S82" s="164"/>
    </row>
    <row r="83" spans="13:19" s="5" customFormat="1">
      <c r="M83" s="10"/>
      <c r="N83" s="10"/>
      <c r="O83" s="10"/>
      <c r="P83" s="10"/>
      <c r="R83" s="165"/>
      <c r="S83" s="164"/>
    </row>
    <row r="84" spans="13:19" s="5" customFormat="1">
      <c r="M84" s="10"/>
      <c r="N84" s="10"/>
      <c r="O84" s="10"/>
      <c r="P84" s="10"/>
      <c r="R84" s="165"/>
      <c r="S84" s="164"/>
    </row>
    <row r="85" spans="13:19" s="5" customFormat="1">
      <c r="M85" s="10"/>
      <c r="N85" s="10"/>
      <c r="O85" s="10"/>
      <c r="P85" s="10"/>
      <c r="R85" s="165"/>
      <c r="S85" s="164"/>
    </row>
    <row r="86" spans="13:19" s="5" customFormat="1">
      <c r="M86" s="10"/>
      <c r="N86" s="10"/>
      <c r="O86" s="10"/>
      <c r="P86" s="10"/>
      <c r="R86" s="165"/>
      <c r="S86" s="164"/>
    </row>
    <row r="87" spans="13:19" s="5" customFormat="1">
      <c r="M87" s="10"/>
      <c r="N87" s="10"/>
      <c r="O87" s="10"/>
      <c r="P87" s="10"/>
      <c r="R87" s="165"/>
      <c r="S87" s="164"/>
    </row>
    <row r="88" spans="13:19" s="5" customFormat="1">
      <c r="M88" s="10"/>
      <c r="N88" s="10"/>
      <c r="O88" s="10"/>
      <c r="P88" s="10"/>
      <c r="R88" s="165"/>
      <c r="S88" s="164"/>
    </row>
    <row r="89" spans="13:19" s="5" customFormat="1">
      <c r="M89" s="10"/>
      <c r="N89" s="10"/>
      <c r="O89" s="10"/>
      <c r="P89" s="10"/>
      <c r="R89" s="165"/>
      <c r="S89" s="164"/>
    </row>
    <row r="90" spans="13:19" s="5" customFormat="1">
      <c r="M90" s="10"/>
      <c r="N90" s="10"/>
      <c r="O90" s="10"/>
      <c r="P90" s="10"/>
      <c r="R90" s="165"/>
      <c r="S90" s="164"/>
    </row>
    <row r="91" spans="13:19" s="5" customFormat="1">
      <c r="M91" s="10"/>
      <c r="N91" s="10"/>
      <c r="O91" s="10"/>
      <c r="P91" s="10"/>
      <c r="R91" s="165"/>
      <c r="S91" s="164"/>
    </row>
    <row r="92" spans="13:19" s="5" customFormat="1">
      <c r="M92" s="10"/>
      <c r="N92" s="10"/>
      <c r="O92" s="10"/>
      <c r="P92" s="10"/>
      <c r="R92" s="165"/>
      <c r="S92" s="164"/>
    </row>
    <row r="93" spans="13:19" s="5" customFormat="1">
      <c r="M93" s="10"/>
      <c r="N93" s="10"/>
      <c r="O93" s="10"/>
      <c r="P93" s="10"/>
      <c r="R93" s="165"/>
      <c r="S93" s="164"/>
    </row>
    <row r="94" spans="13:19" s="5" customFormat="1">
      <c r="M94" s="10"/>
      <c r="N94" s="10"/>
      <c r="O94" s="10"/>
      <c r="P94" s="10"/>
      <c r="R94" s="165"/>
      <c r="S94" s="164"/>
    </row>
    <row r="95" spans="13:19" s="5" customFormat="1">
      <c r="M95" s="10"/>
      <c r="N95" s="10"/>
      <c r="O95" s="10"/>
      <c r="P95" s="10"/>
      <c r="R95" s="165"/>
      <c r="S95" s="164"/>
    </row>
    <row r="96" spans="13:19" s="5" customFormat="1">
      <c r="M96" s="10"/>
      <c r="N96" s="10"/>
      <c r="O96" s="10"/>
      <c r="P96" s="10"/>
      <c r="R96" s="165"/>
      <c r="S96" s="164"/>
    </row>
    <row r="97" spans="13:19" s="5" customFormat="1">
      <c r="M97" s="10"/>
      <c r="N97" s="10"/>
      <c r="O97" s="10"/>
      <c r="P97" s="10"/>
      <c r="R97" s="165"/>
      <c r="S97" s="164"/>
    </row>
    <row r="98" spans="13:19" s="5" customFormat="1">
      <c r="M98" s="10"/>
      <c r="N98" s="10"/>
      <c r="O98" s="10"/>
      <c r="P98" s="10"/>
      <c r="R98" s="165"/>
      <c r="S98" s="164"/>
    </row>
    <row r="99" spans="13:19" s="5" customFormat="1">
      <c r="M99" s="10"/>
      <c r="N99" s="10"/>
      <c r="O99" s="10"/>
      <c r="P99" s="10"/>
      <c r="R99" s="165"/>
      <c r="S99" s="164"/>
    </row>
    <row r="100" spans="13:19" s="5" customFormat="1">
      <c r="M100" s="10"/>
      <c r="N100" s="10"/>
      <c r="O100" s="10"/>
      <c r="P100" s="10"/>
      <c r="R100" s="165"/>
      <c r="S100" s="164"/>
    </row>
    <row r="101" spans="13:19" s="5" customFormat="1">
      <c r="M101" s="10"/>
      <c r="N101" s="10"/>
      <c r="O101" s="10"/>
      <c r="P101" s="10"/>
      <c r="R101" s="165"/>
      <c r="S101" s="164"/>
    </row>
    <row r="102" spans="13:19" s="5" customFormat="1">
      <c r="M102" s="10"/>
      <c r="N102" s="10"/>
      <c r="O102" s="10"/>
      <c r="P102" s="10"/>
      <c r="R102" s="165"/>
      <c r="S102" s="164"/>
    </row>
    <row r="103" spans="13:19" s="5" customFormat="1">
      <c r="M103" s="10"/>
      <c r="N103" s="10"/>
      <c r="O103" s="10"/>
      <c r="P103" s="10"/>
      <c r="R103" s="165"/>
      <c r="S103" s="164"/>
    </row>
    <row r="104" spans="13:19" s="5" customFormat="1">
      <c r="M104" s="10"/>
      <c r="N104" s="10"/>
      <c r="O104" s="10"/>
      <c r="P104" s="10"/>
      <c r="R104" s="165"/>
      <c r="S104" s="164"/>
    </row>
    <row r="105" spans="13:19" s="5" customFormat="1">
      <c r="M105" s="10"/>
      <c r="N105" s="10"/>
      <c r="O105" s="10"/>
      <c r="P105" s="10"/>
      <c r="R105" s="165"/>
      <c r="S105" s="164"/>
    </row>
    <row r="106" spans="13:19" s="5" customFormat="1">
      <c r="M106" s="10"/>
      <c r="N106" s="10"/>
      <c r="O106" s="10"/>
      <c r="P106" s="10"/>
      <c r="R106" s="165"/>
      <c r="S106" s="164"/>
    </row>
    <row r="107" spans="13:19" s="5" customFormat="1">
      <c r="M107" s="10"/>
      <c r="N107" s="10"/>
      <c r="O107" s="10"/>
      <c r="P107" s="10"/>
      <c r="R107" s="165"/>
      <c r="S107" s="164"/>
    </row>
    <row r="108" spans="13:19" s="5" customFormat="1">
      <c r="M108" s="10"/>
      <c r="N108" s="10"/>
      <c r="O108" s="10"/>
      <c r="P108" s="10"/>
      <c r="R108" s="165"/>
      <c r="S108" s="164"/>
    </row>
    <row r="109" spans="13:19" s="5" customFormat="1">
      <c r="M109" s="10"/>
      <c r="N109" s="10"/>
      <c r="O109" s="10"/>
      <c r="P109" s="10"/>
      <c r="R109" s="165"/>
      <c r="S109" s="164"/>
    </row>
    <row r="110" spans="13:19" s="5" customFormat="1">
      <c r="M110" s="10"/>
      <c r="N110" s="10"/>
      <c r="O110" s="10"/>
      <c r="P110" s="10"/>
      <c r="R110" s="165"/>
      <c r="S110" s="164"/>
    </row>
    <row r="111" spans="13:19" s="5" customFormat="1">
      <c r="M111" s="10"/>
      <c r="N111" s="10"/>
      <c r="O111" s="10"/>
      <c r="P111" s="10"/>
      <c r="R111" s="165"/>
      <c r="S111" s="164"/>
    </row>
    <row r="112" spans="13:19" s="5" customFormat="1">
      <c r="M112" s="10"/>
      <c r="N112" s="10"/>
      <c r="O112" s="10"/>
      <c r="P112" s="10"/>
      <c r="R112" s="165"/>
      <c r="S112" s="164"/>
    </row>
    <row r="113" spans="13:19" s="5" customFormat="1">
      <c r="M113" s="10"/>
      <c r="N113" s="10"/>
      <c r="O113" s="10"/>
      <c r="P113" s="10"/>
      <c r="R113" s="165"/>
      <c r="S113" s="164"/>
    </row>
    <row r="114" spans="13:19" s="5" customFormat="1">
      <c r="M114" s="10"/>
      <c r="N114" s="10"/>
      <c r="O114" s="10"/>
      <c r="P114" s="10"/>
      <c r="R114" s="165"/>
      <c r="S114" s="164"/>
    </row>
    <row r="115" spans="13:19" s="5" customFormat="1">
      <c r="M115" s="10"/>
      <c r="N115" s="10"/>
      <c r="O115" s="10"/>
      <c r="P115" s="10"/>
      <c r="R115" s="165"/>
      <c r="S115" s="164"/>
    </row>
    <row r="116" spans="13:19" s="5" customFormat="1">
      <c r="M116" s="10"/>
      <c r="N116" s="10"/>
      <c r="O116" s="10"/>
      <c r="P116" s="10"/>
      <c r="R116" s="165"/>
      <c r="S116" s="164"/>
    </row>
    <row r="117" spans="13:19" s="5" customFormat="1">
      <c r="M117" s="10"/>
      <c r="N117" s="10"/>
      <c r="O117" s="10"/>
      <c r="P117" s="10"/>
      <c r="R117" s="165"/>
      <c r="S117" s="164"/>
    </row>
    <row r="118" spans="13:19" s="5" customFormat="1">
      <c r="M118" s="10"/>
      <c r="N118" s="10"/>
      <c r="O118" s="10"/>
      <c r="P118" s="10"/>
      <c r="R118" s="165"/>
      <c r="S118" s="164"/>
    </row>
    <row r="119" spans="13:19" s="5" customFormat="1">
      <c r="M119" s="10"/>
      <c r="N119" s="10"/>
      <c r="O119" s="10"/>
      <c r="P119" s="10"/>
      <c r="R119" s="165"/>
      <c r="S119" s="164"/>
    </row>
  </sheetData>
  <mergeCells count="15">
    <mergeCell ref="F4:F5"/>
    <mergeCell ref="G4:G5"/>
    <mergeCell ref="H4:I4"/>
    <mergeCell ref="J4:J5"/>
    <mergeCell ref="K4:K5"/>
    <mergeCell ref="M4:M5"/>
    <mergeCell ref="N4:N5"/>
    <mergeCell ref="O4:P4"/>
    <mergeCell ref="A1:P1"/>
    <mergeCell ref="A3:A5"/>
    <mergeCell ref="B3:B5"/>
    <mergeCell ref="C3:I3"/>
    <mergeCell ref="J3:P3"/>
    <mergeCell ref="C4:C5"/>
    <mergeCell ref="D4:D5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 </vt:lpstr>
      <vt:lpstr>дотац по АТО</vt:lpstr>
      <vt:lpstr>'мб зф по АТО '!Заголовки_для_печати</vt:lpstr>
      <vt:lpstr>'дотац по АТО'!Область_печати</vt:lpstr>
      <vt:lpstr>'за видами надходжень '!Область_печати</vt:lpstr>
      <vt:lpstr>'мб зф по АТО 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2021-12-14T08:55:19Z</cp:lastPrinted>
  <dcterms:created xsi:type="dcterms:W3CDTF">2005-01-14T13:08:28Z</dcterms:created>
  <dcterms:modified xsi:type="dcterms:W3CDTF">2022-06-09T06:42:39Z</dcterms:modified>
</cp:coreProperties>
</file>