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16340" windowHeight="11400" tabRatio="781"/>
  </bookViews>
  <sheets>
    <sheet name="додаток 5" sheetId="9" r:id="rId1"/>
    <sheet name="Додаток 6" sheetId="7" r:id="rId2"/>
    <sheet name="Додаток 7" sheetId="10" r:id="rId3"/>
    <sheet name="Додаток 8" sheetId="8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'додаток 5'!$H$15:$H$143</definedName>
    <definedName name="_xlnm._FilterDatabase" localSheetId="1" hidden="1">'Додаток 6'!$A$20:$Q$299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5'!$11:$16</definedName>
    <definedName name="_xlnm.Print_Titles" localSheetId="1">'Додаток 6'!$11:$20</definedName>
    <definedName name="иори">#REF!</definedName>
    <definedName name="і">#REF!</definedName>
    <definedName name="область">#REF!</definedName>
    <definedName name="_xlnm.Print_Area" localSheetId="0">'додаток 5'!$B$2:$G$142</definedName>
    <definedName name="_xlnm.Print_Area" localSheetId="1">'Додаток 6'!$A$1:$P$27</definedName>
    <definedName name="_xlnm.Print_Area" localSheetId="2">'Додаток 7'!$A$1:$F$22</definedName>
    <definedName name="_xlnm.Print_Area" localSheetId="3">'Додаток 8'!$A$1:$J$26</definedName>
  </definedNames>
  <calcPr calcId="162913" fullCalcOnLoad="1"/>
</workbook>
</file>

<file path=xl/calcChain.xml><?xml version="1.0" encoding="utf-8"?>
<calcChain xmlns="http://schemas.openxmlformats.org/spreadsheetml/2006/main">
  <c r="E18" i="10" l="1"/>
  <c r="F17" i="10"/>
  <c r="G23" i="8"/>
  <c r="F16" i="10"/>
  <c r="E20" i="10"/>
  <c r="D18" i="10"/>
  <c r="D20" i="10"/>
  <c r="I21" i="7"/>
  <c r="I24" i="7"/>
  <c r="I24" i="8"/>
  <c r="G24" i="8"/>
  <c r="O21" i="7"/>
  <c r="O24" i="7"/>
  <c r="N21" i="7"/>
  <c r="M21" i="7"/>
  <c r="L21" i="7"/>
  <c r="L24" i="7"/>
  <c r="K21" i="7"/>
  <c r="K24" i="7"/>
  <c r="H21" i="7"/>
  <c r="H24" i="7"/>
  <c r="G21" i="7"/>
  <c r="G24" i="7"/>
  <c r="F21" i="7"/>
  <c r="J23" i="7"/>
  <c r="J21" i="7"/>
  <c r="J24" i="7"/>
  <c r="E23" i="7"/>
  <c r="E22" i="7"/>
  <c r="P22" i="7"/>
  <c r="J22" i="7"/>
  <c r="H22" i="8"/>
  <c r="H25" i="8"/>
  <c r="J22" i="8"/>
  <c r="J25" i="8"/>
  <c r="F24" i="7"/>
  <c r="M24" i="7"/>
  <c r="N24" i="7"/>
  <c r="Q174" i="7"/>
  <c r="Q175" i="7"/>
  <c r="Q176" i="7"/>
  <c r="Q177" i="7"/>
  <c r="Q178" i="7"/>
  <c r="Q179" i="7"/>
  <c r="Q180" i="7"/>
  <c r="Q181" i="7"/>
  <c r="Q182" i="7"/>
  <c r="Q183" i="7"/>
  <c r="Q184" i="7"/>
  <c r="Q185" i="7"/>
  <c r="Q186" i="7"/>
  <c r="Q187" i="7"/>
  <c r="Q188" i="7"/>
  <c r="Q189" i="7"/>
  <c r="Q190" i="7"/>
  <c r="Q191" i="7"/>
  <c r="Q192" i="7"/>
  <c r="Q193" i="7"/>
  <c r="Q194" i="7"/>
  <c r="Q195" i="7"/>
  <c r="Q196" i="7"/>
  <c r="Q197" i="7"/>
  <c r="Q198" i="7"/>
  <c r="Q199" i="7"/>
  <c r="Q200" i="7"/>
  <c r="Q201" i="7"/>
  <c r="Q202" i="7"/>
  <c r="Q203" i="7"/>
  <c r="Q204" i="7"/>
  <c r="Q205" i="7"/>
  <c r="Q206" i="7"/>
  <c r="Q207" i="7"/>
  <c r="Q208" i="7"/>
  <c r="Q209" i="7"/>
  <c r="Q210" i="7"/>
  <c r="Q211" i="7"/>
  <c r="Q212" i="7"/>
  <c r="Q213" i="7"/>
  <c r="Q214" i="7"/>
  <c r="Q215" i="7"/>
  <c r="Q216" i="7"/>
  <c r="Q217" i="7"/>
  <c r="Q218" i="7"/>
  <c r="Q219" i="7"/>
  <c r="Q220" i="7"/>
  <c r="Q221" i="7"/>
  <c r="Q222" i="7"/>
  <c r="Q223" i="7"/>
  <c r="Q224" i="7"/>
  <c r="Q225" i="7"/>
  <c r="Q226" i="7"/>
  <c r="Q227" i="7"/>
  <c r="Q228" i="7"/>
  <c r="Q229" i="7"/>
  <c r="Q230" i="7"/>
  <c r="Q231" i="7"/>
  <c r="Q232" i="7"/>
  <c r="Q233" i="7"/>
  <c r="Q234" i="7"/>
  <c r="Q235" i="7"/>
  <c r="Q236" i="7"/>
  <c r="Q237" i="7"/>
  <c r="Q238" i="7"/>
  <c r="Q239" i="7"/>
  <c r="Q240" i="7"/>
  <c r="Q241" i="7"/>
  <c r="Q242" i="7"/>
  <c r="Q243" i="7"/>
  <c r="Q244" i="7"/>
  <c r="Q245" i="7"/>
  <c r="Q246" i="7"/>
  <c r="Q247" i="7"/>
  <c r="Q248" i="7"/>
  <c r="Q249" i="7"/>
  <c r="Q250" i="7"/>
  <c r="Q251" i="7"/>
  <c r="Q252" i="7"/>
  <c r="Q253" i="7"/>
  <c r="Q254" i="7"/>
  <c r="Q255" i="7"/>
  <c r="Q256" i="7"/>
  <c r="Q257" i="7"/>
  <c r="Q258" i="7"/>
  <c r="Q259" i="7"/>
  <c r="Q260" i="7"/>
  <c r="Q261" i="7"/>
  <c r="Q262" i="7"/>
  <c r="Q263" i="7"/>
  <c r="Q264" i="7"/>
  <c r="Q265" i="7"/>
  <c r="Q266" i="7"/>
  <c r="Q267" i="7"/>
  <c r="Q268" i="7"/>
  <c r="Q269" i="7"/>
  <c r="Q270" i="7"/>
  <c r="Q271" i="7"/>
  <c r="Q272" i="7"/>
  <c r="Q273" i="7"/>
  <c r="Q274" i="7"/>
  <c r="Q275" i="7"/>
  <c r="Q276" i="7"/>
  <c r="Q277" i="7"/>
  <c r="Q278" i="7"/>
  <c r="Q279" i="7"/>
  <c r="Q280" i="7"/>
  <c r="Q281" i="7"/>
  <c r="Q282" i="7"/>
  <c r="Q283" i="7"/>
  <c r="Q284" i="7"/>
  <c r="Q285" i="7"/>
  <c r="Q286" i="7"/>
  <c r="Q287" i="7"/>
  <c r="Q288" i="7"/>
  <c r="Q289" i="7"/>
  <c r="Q290" i="7"/>
  <c r="Q291" i="7"/>
  <c r="Q292" i="7"/>
  <c r="Q293" i="7"/>
  <c r="Q294" i="7"/>
  <c r="Q295" i="7"/>
  <c r="Q296" i="7"/>
  <c r="Q297" i="7"/>
  <c r="Q298" i="7"/>
  <c r="Q299" i="7"/>
  <c r="D19" i="9"/>
  <c r="D18" i="9"/>
  <c r="E19" i="9"/>
  <c r="E18" i="9"/>
  <c r="F19" i="9"/>
  <c r="F18" i="9"/>
  <c r="G20" i="9"/>
  <c r="H20" i="9"/>
  <c r="G21" i="9"/>
  <c r="H21" i="9"/>
  <c r="D23" i="9"/>
  <c r="D22" i="9"/>
  <c r="E23" i="9"/>
  <c r="E22" i="9"/>
  <c r="F23" i="9"/>
  <c r="G24" i="9"/>
  <c r="H24" i="9"/>
  <c r="G25" i="9"/>
  <c r="H25" i="9"/>
  <c r="D26" i="9"/>
  <c r="E27" i="9"/>
  <c r="E26" i="9"/>
  <c r="F27" i="9"/>
  <c r="F26" i="9"/>
  <c r="F22" i="9"/>
  <c r="G27" i="9"/>
  <c r="H27" i="9"/>
  <c r="G28" i="9"/>
  <c r="H28" i="9"/>
  <c r="D30" i="9"/>
  <c r="E30" i="9"/>
  <c r="E29" i="9"/>
  <c r="F30" i="9"/>
  <c r="F29" i="9"/>
  <c r="G31" i="9"/>
  <c r="H31" i="9"/>
  <c r="G32" i="9"/>
  <c r="H32" i="9"/>
  <c r="G33" i="9"/>
  <c r="H33" i="9"/>
  <c r="D34" i="9"/>
  <c r="G34" i="9"/>
  <c r="H34" i="9"/>
  <c r="E34" i="9"/>
  <c r="F34" i="9"/>
  <c r="G35" i="9"/>
  <c r="H35" i="9"/>
  <c r="G36" i="9"/>
  <c r="H36" i="9"/>
  <c r="G37" i="9"/>
  <c r="H37" i="9"/>
  <c r="D38" i="9"/>
  <c r="D29" i="9"/>
  <c r="G29" i="9"/>
  <c r="H29" i="9"/>
  <c r="E38" i="9"/>
  <c r="G38" i="9"/>
  <c r="H38" i="9"/>
  <c r="F38" i="9"/>
  <c r="G39" i="9"/>
  <c r="H39" i="9"/>
  <c r="G40" i="9"/>
  <c r="H40" i="9"/>
  <c r="D41" i="9"/>
  <c r="G41" i="9"/>
  <c r="H41" i="9"/>
  <c r="E41" i="9"/>
  <c r="F41" i="9"/>
  <c r="G42" i="9"/>
  <c r="H42" i="9"/>
  <c r="G43" i="9"/>
  <c r="H43" i="9"/>
  <c r="D44" i="9"/>
  <c r="G44" i="9"/>
  <c r="H44" i="9"/>
  <c r="E44" i="9"/>
  <c r="F44" i="9"/>
  <c r="G45" i="9"/>
  <c r="H45" i="9"/>
  <c r="G46" i="9"/>
  <c r="H46" i="9"/>
  <c r="G47" i="9"/>
  <c r="H47" i="9"/>
  <c r="D48" i="9"/>
  <c r="G48" i="9"/>
  <c r="H48" i="9"/>
  <c r="E48" i="9"/>
  <c r="F48" i="9"/>
  <c r="G49" i="9"/>
  <c r="H49" i="9"/>
  <c r="G50" i="9"/>
  <c r="H50" i="9"/>
  <c r="G51" i="9"/>
  <c r="H51" i="9"/>
  <c r="D52" i="9"/>
  <c r="E52" i="9"/>
  <c r="G52" i="9"/>
  <c r="F52" i="9"/>
  <c r="G53" i="9"/>
  <c r="H53" i="9"/>
  <c r="G54" i="9"/>
  <c r="H54" i="9"/>
  <c r="D55" i="9"/>
  <c r="G55" i="9"/>
  <c r="H55" i="9"/>
  <c r="E55" i="9"/>
  <c r="E120" i="9"/>
  <c r="G120" i="9"/>
  <c r="H120" i="9"/>
  <c r="F55" i="9"/>
  <c r="G56" i="9"/>
  <c r="H56" i="9"/>
  <c r="G57" i="9"/>
  <c r="H57" i="9"/>
  <c r="G58" i="9"/>
  <c r="H58" i="9"/>
  <c r="D59" i="9"/>
  <c r="D17" i="9"/>
  <c r="D88" i="9"/>
  <c r="E59" i="9"/>
  <c r="E17" i="9"/>
  <c r="G60" i="9"/>
  <c r="H60" i="9"/>
  <c r="G61" i="9"/>
  <c r="H61" i="9"/>
  <c r="F62" i="9"/>
  <c r="F59" i="9"/>
  <c r="F17" i="9"/>
  <c r="F88" i="9"/>
  <c r="G62" i="9"/>
  <c r="G59" i="9"/>
  <c r="D63" i="9"/>
  <c r="G63" i="9"/>
  <c r="H63" i="9"/>
  <c r="E63" i="9"/>
  <c r="F63" i="9"/>
  <c r="G64" i="9"/>
  <c r="H64" i="9"/>
  <c r="G65" i="9"/>
  <c r="H65" i="9"/>
  <c r="D67" i="9"/>
  <c r="D66" i="9"/>
  <c r="G66" i="9"/>
  <c r="H66" i="9"/>
  <c r="E67" i="9"/>
  <c r="F67" i="9"/>
  <c r="G68" i="9"/>
  <c r="H68" i="9"/>
  <c r="G69" i="9"/>
  <c r="H69" i="9"/>
  <c r="D70" i="9"/>
  <c r="G70" i="9"/>
  <c r="H70" i="9"/>
  <c r="E70" i="9"/>
  <c r="F70" i="9"/>
  <c r="G71" i="9"/>
  <c r="H71" i="9"/>
  <c r="G72" i="9"/>
  <c r="H72" i="9"/>
  <c r="D73" i="9"/>
  <c r="G73" i="9"/>
  <c r="H73" i="9"/>
  <c r="E73" i="9"/>
  <c r="F73" i="9"/>
  <c r="G74" i="9"/>
  <c r="H74" i="9"/>
  <c r="G75" i="9"/>
  <c r="H75" i="9"/>
  <c r="D76" i="9"/>
  <c r="G76" i="9"/>
  <c r="H76" i="9"/>
  <c r="E76" i="9"/>
  <c r="E66" i="9"/>
  <c r="F76" i="9"/>
  <c r="F66" i="9"/>
  <c r="G77" i="9"/>
  <c r="H77" i="9"/>
  <c r="G78" i="9"/>
  <c r="H78" i="9"/>
  <c r="D79" i="9"/>
  <c r="G79" i="9"/>
  <c r="H79" i="9"/>
  <c r="E79" i="9"/>
  <c r="F79" i="9"/>
  <c r="G80" i="9"/>
  <c r="H80" i="9"/>
  <c r="G81" i="9"/>
  <c r="H81" i="9"/>
  <c r="D82" i="9"/>
  <c r="G82" i="9"/>
  <c r="H82" i="9"/>
  <c r="E82" i="9"/>
  <c r="F82" i="9"/>
  <c r="G83" i="9"/>
  <c r="H83" i="9"/>
  <c r="G84" i="9"/>
  <c r="H84" i="9"/>
  <c r="D85" i="9"/>
  <c r="G85" i="9"/>
  <c r="H85" i="9"/>
  <c r="E85" i="9"/>
  <c r="F85" i="9"/>
  <c r="G86" i="9"/>
  <c r="H86" i="9"/>
  <c r="G87" i="9"/>
  <c r="H87" i="9"/>
  <c r="H89" i="9"/>
  <c r="D92" i="9"/>
  <c r="G93" i="9"/>
  <c r="H93" i="9"/>
  <c r="E94" i="9"/>
  <c r="E92" i="9"/>
  <c r="F94" i="9"/>
  <c r="F92" i="9"/>
  <c r="F91" i="9"/>
  <c r="F90" i="9"/>
  <c r="G94" i="9"/>
  <c r="H94" i="9"/>
  <c r="G95" i="9"/>
  <c r="H95" i="9"/>
  <c r="G96" i="9"/>
  <c r="H96" i="9"/>
  <c r="D97" i="9"/>
  <c r="D91" i="9"/>
  <c r="E97" i="9"/>
  <c r="G97" i="9"/>
  <c r="H97" i="9"/>
  <c r="F97" i="9"/>
  <c r="G98" i="9"/>
  <c r="H98" i="9"/>
  <c r="G99" i="9"/>
  <c r="H99" i="9"/>
  <c r="G100" i="9"/>
  <c r="H100" i="9"/>
  <c r="G101" i="9"/>
  <c r="H101" i="9"/>
  <c r="D103" i="9"/>
  <c r="D102" i="9"/>
  <c r="G102" i="9"/>
  <c r="H102" i="9"/>
  <c r="E103" i="9"/>
  <c r="E102" i="9"/>
  <c r="F103" i="9"/>
  <c r="F102" i="9"/>
  <c r="G104" i="9"/>
  <c r="H104" i="9"/>
  <c r="G105" i="9"/>
  <c r="H105" i="9"/>
  <c r="G106" i="9"/>
  <c r="H106" i="9"/>
  <c r="G107" i="9"/>
  <c r="H107" i="9"/>
  <c r="D108" i="9"/>
  <c r="E108" i="9"/>
  <c r="F108" i="9"/>
  <c r="G108" i="9"/>
  <c r="H108" i="9"/>
  <c r="G109" i="9"/>
  <c r="H109" i="9"/>
  <c r="G110" i="9"/>
  <c r="H110" i="9"/>
  <c r="G111" i="9"/>
  <c r="H111" i="9"/>
  <c r="G112" i="9"/>
  <c r="H112" i="9"/>
  <c r="D115" i="9"/>
  <c r="D114" i="9"/>
  <c r="E115" i="9"/>
  <c r="E114" i="9"/>
  <c r="F115" i="9"/>
  <c r="F114" i="9"/>
  <c r="D116" i="9"/>
  <c r="E116" i="9"/>
  <c r="G116" i="9"/>
  <c r="H116" i="9"/>
  <c r="F116" i="9"/>
  <c r="D118" i="9"/>
  <c r="G118" i="9"/>
  <c r="E118" i="9"/>
  <c r="F118" i="9"/>
  <c r="D119" i="9"/>
  <c r="E119" i="9"/>
  <c r="E117" i="9"/>
  <c r="E113" i="9"/>
  <c r="F119" i="9"/>
  <c r="D120" i="9"/>
  <c r="F120" i="9"/>
  <c r="D121" i="9"/>
  <c r="E121" i="9"/>
  <c r="D122" i="9"/>
  <c r="G122" i="9"/>
  <c r="H122" i="9"/>
  <c r="E122" i="9"/>
  <c r="F122" i="9"/>
  <c r="D123" i="9"/>
  <c r="E123" i="9"/>
  <c r="F123" i="9"/>
  <c r="G123" i="9"/>
  <c r="H123" i="9"/>
  <c r="G124" i="9"/>
  <c r="H124" i="9"/>
  <c r="G125" i="9"/>
  <c r="H125" i="9"/>
  <c r="D134" i="9"/>
  <c r="E135" i="9"/>
  <c r="E136" i="9"/>
  <c r="E137" i="9"/>
  <c r="D138" i="9"/>
  <c r="E138" i="9"/>
  <c r="F138" i="9"/>
  <c r="G138" i="9"/>
  <c r="D139" i="9"/>
  <c r="E139" i="9"/>
  <c r="F139" i="9"/>
  <c r="G19" i="9"/>
  <c r="H19" i="9"/>
  <c r="G30" i="9"/>
  <c r="H30" i="9"/>
  <c r="G103" i="9"/>
  <c r="H103" i="9"/>
  <c r="G23" i="9"/>
  <c r="H23" i="9"/>
  <c r="F121" i="9"/>
  <c r="F117" i="9"/>
  <c r="F113" i="9"/>
  <c r="F126" i="9"/>
  <c r="F127" i="9"/>
  <c r="G22" i="9"/>
  <c r="H22" i="9"/>
  <c r="H118" i="9"/>
  <c r="G92" i="9"/>
  <c r="H92" i="9"/>
  <c r="E91" i="9"/>
  <c r="E90" i="9"/>
  <c r="G26" i="9"/>
  <c r="H26" i="9"/>
  <c r="D90" i="9"/>
  <c r="G91" i="9"/>
  <c r="H91" i="9"/>
  <c r="G114" i="9"/>
  <c r="H114" i="9"/>
  <c r="G115" i="9"/>
  <c r="H115" i="9"/>
  <c r="G18" i="9"/>
  <c r="H18" i="9"/>
  <c r="G67" i="9"/>
  <c r="H67" i="9"/>
  <c r="G119" i="9"/>
  <c r="H119" i="9"/>
  <c r="G90" i="9"/>
  <c r="H90" i="9"/>
  <c r="I22" i="8"/>
  <c r="I25" i="8"/>
  <c r="G22" i="8"/>
  <c r="G25" i="8"/>
  <c r="E21" i="7"/>
  <c r="E24" i="7"/>
  <c r="P23" i="7"/>
  <c r="P24" i="7"/>
  <c r="P300" i="7"/>
  <c r="G121" i="9"/>
  <c r="G117" i="9"/>
  <c r="D117" i="9"/>
  <c r="D113" i="9"/>
  <c r="D126" i="9"/>
  <c r="D127" i="9"/>
  <c r="D142" i="9"/>
  <c r="G17" i="9"/>
  <c r="I17" i="9"/>
  <c r="E88" i="9"/>
  <c r="G88" i="9"/>
  <c r="E126" i="9"/>
  <c r="F18" i="10"/>
  <c r="F20" i="10"/>
  <c r="G113" i="9"/>
  <c r="D141" i="9"/>
  <c r="D143" i="9"/>
  <c r="E127" i="9"/>
  <c r="E141" i="9"/>
  <c r="G126" i="9"/>
  <c r="G127" i="9"/>
  <c r="G141" i="9"/>
</calcChain>
</file>

<file path=xl/comments1.xml><?xml version="1.0" encoding="utf-8"?>
<comments xmlns="http://schemas.openxmlformats.org/spreadsheetml/2006/main">
  <authors>
    <author>budget-tanya</author>
  </authors>
  <commentList>
    <comment ref="E60" authorId="0">
      <text>
        <r>
          <rPr>
            <b/>
            <sz val="9"/>
            <color indexed="81"/>
            <rFont val="Tahoma"/>
            <family val="2"/>
            <charset val="204"/>
          </rPr>
          <t>budget-tanya:</t>
        </r>
        <r>
          <rPr>
            <sz val="9"/>
            <color indexed="81"/>
            <rFont val="Tahoma"/>
            <family val="2"/>
            <charset val="204"/>
          </rPr>
          <t xml:space="preserve">
дор-12000000,                 природоохоронні- 10000000</t>
        </r>
      </text>
    </comment>
    <comment ref="F60" authorId="0">
      <text>
        <r>
          <rPr>
            <b/>
            <sz val="9"/>
            <color indexed="81"/>
            <rFont val="Tahoma"/>
            <family val="2"/>
            <charset val="204"/>
          </rPr>
          <t>budget-tanya:</t>
        </r>
        <r>
          <rPr>
            <sz val="9"/>
            <color indexed="81"/>
            <rFont val="Tahoma"/>
            <family val="2"/>
            <charset val="204"/>
          </rPr>
          <t xml:space="preserve">
дор-12000000,                 природоохоронні- 10000000</t>
        </r>
      </text>
    </comment>
    <comment ref="E62" authorId="0">
      <text>
        <r>
          <rPr>
            <b/>
            <sz val="9"/>
            <color indexed="81"/>
            <rFont val="Tahoma"/>
            <family val="2"/>
            <charset val="204"/>
          </rPr>
          <t>budget-tanya:</t>
        </r>
        <r>
          <rPr>
            <sz val="9"/>
            <color indexed="81"/>
            <rFont val="Tahoma"/>
            <family val="2"/>
            <charset val="204"/>
          </rPr>
          <t xml:space="preserve">
15000-кошти передані в додатку 6 в бюджеті розвитку
</t>
        </r>
      </text>
    </comment>
  </commentList>
</comments>
</file>

<file path=xl/sharedStrings.xml><?xml version="1.0" encoding="utf-8"?>
<sst xmlns="http://schemas.openxmlformats.org/spreadsheetml/2006/main" count="225" uniqueCount="138">
  <si>
    <t>оплата праці</t>
  </si>
  <si>
    <t>Загальний фонд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</si>
  <si>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</si>
  <si>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</si>
  <si>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</si>
  <si>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</si>
  <si>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>___________________________________________________________________________________________</t>
  </si>
  <si>
    <t xml:space="preserve"> комунальні послуги та енергоносії</t>
  </si>
  <si>
    <t>Усього видатків</t>
  </si>
  <si>
    <t>(код бюджету)</t>
  </si>
  <si>
    <t>РАЗОМ</t>
  </si>
  <si>
    <t>у тому числі: бюджет розвитку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</si>
  <si>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</si>
  <si>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</si>
  <si>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</si>
  <si>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Усього</t>
  </si>
  <si>
    <t xml:space="preserve">з них: </t>
  </si>
  <si>
    <t>гривень</t>
  </si>
  <si>
    <t>до розпорядження начальника обласної військової адміністрації</t>
  </si>
  <si>
    <t>від  _______________  № _____</t>
  </si>
  <si>
    <t>Зміни в додаток 3 до розпорядження  начальника обласної військової адміністрації  від 30.11.2022   №651/0/5-22ВА"Про обласний бюджет Львівської області на 2023 рік"</t>
  </si>
  <si>
    <t>"Розподіл видатків обласного бюджету на 2023 рік"</t>
  </si>
  <si>
    <t>до розпорядження начальника</t>
  </si>
  <si>
    <t>обласної війскової адміністрації</t>
  </si>
  <si>
    <t>від ____________ №_________</t>
  </si>
  <si>
    <t>№_________________</t>
  </si>
  <si>
    <t>грн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</si>
  <si>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</si>
  <si>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</si>
  <si>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</si>
  <si>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Спеціальний фонд</t>
  </si>
  <si>
    <t>у тому числі бюджет розвитку</t>
  </si>
  <si>
    <t>"Розподіл витрат обласного бюджету на реалізацію обласних програм у 2023 році"</t>
  </si>
  <si>
    <t>Зміни в додаток 7 до розпорядження  начальника обласної військової адміністрації  від 30.11.2022   №651/0/5-22ВА"Про обласний бюджет Львівської області на 2023 рік"</t>
  </si>
  <si>
    <t xml:space="preserve">до розпорядження начальника </t>
  </si>
  <si>
    <t>обласної військової адміністрації</t>
  </si>
  <si>
    <t xml:space="preserve"> ____________ №_________</t>
  </si>
  <si>
    <t xml:space="preserve">Код </t>
  </si>
  <si>
    <t>Назва</t>
  </si>
  <si>
    <t>Разом</t>
  </si>
  <si>
    <t>у т.ч. бюджет розвитку</t>
  </si>
  <si>
    <t>6=(гр.3+гр.4)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</si>
  <si>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</si>
  <si>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</si>
  <si>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</si>
  <si>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</si>
  <si>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</si>
  <si>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</si>
  <si>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</si>
  <si>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</si>
  <si>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</si>
  <si>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</si>
  <si>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</si>
  <si>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</si>
  <si>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</si>
  <si>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</si>
  <si>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</si>
  <si>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</si>
  <si>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</si>
  <si>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</si>
  <si>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</si>
  <si>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</si>
  <si>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</si>
  <si>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</si>
  <si>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</si>
  <si>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</si>
  <si>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</si>
  <si>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 xml:space="preserve">Керівник секретаріату 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</si>
  <si>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</si>
  <si>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</si>
  <si>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</si>
  <si>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</si>
  <si>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 бюджетів</t>
  </si>
  <si>
    <t>Кошти, що передаються iз загального фонду бюджету до бюджету розвитку (спецiального фонду) 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</si>
  <si>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</si>
  <si>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</si>
  <si>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</si>
  <si>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</si>
  <si>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</si>
  <si>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</si>
  <si>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</si>
  <si>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</si>
  <si>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пред"явлення цінних паперів</t>
  </si>
  <si>
    <t>Різниця між вартісною оцінкою вищезазначених статей і ціною нового випуску зобов"язань</t>
  </si>
  <si>
    <t>Різниця між вартісною оцінкою вищезазначених статей і ціною при погашенні зобов"язань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</si>
  <si>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</si>
  <si>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</si>
  <si>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</si>
  <si>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</si>
  <si>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</si>
  <si>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</si>
  <si>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</si>
  <si>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</si>
  <si>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</si>
  <si>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</si>
  <si>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</si>
  <si>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</si>
  <si>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</si>
  <si>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</si>
  <si>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Повернення коштів з депозитів або пред"явлення цінних паперів</t>
  </si>
  <si>
    <t>Зміни обсягів готівкових коштів</t>
  </si>
  <si>
    <t>Разом  коштів,  отриманих  з усіх джерел фінансування бюджету за типом боргового зобов'язання</t>
  </si>
  <si>
    <t>Керуючий справами обласної ради</t>
  </si>
  <si>
    <t>Євген Захаревич</t>
  </si>
  <si>
    <t>ё</t>
  </si>
  <si>
    <t>Зміни в додаток 2 до розпорядження  начальника обласної військової адміністрації  від 30.11.2022   №651/0/5-22ВА"Про обласний бюджет Львівської області на 2023 рік"</t>
  </si>
  <si>
    <t>"Фінансування обласного бюджету на 2023 рік"</t>
  </si>
  <si>
    <t>№ з/п</t>
  </si>
  <si>
    <t>Код бюджету</t>
  </si>
  <si>
    <t>Найменування бюджетів</t>
  </si>
  <si>
    <t>Трансферти іншим бюджетам за спеціальним фондом</t>
  </si>
  <si>
    <t>Разом  трансферти з обласного бюджету</t>
  </si>
  <si>
    <t>Разом по бюджетах ТГ</t>
  </si>
  <si>
    <t>Обласний бюджет Львівської області</t>
  </si>
  <si>
    <t>1919730</t>
  </si>
  <si>
    <t>9730</t>
  </si>
  <si>
    <t>0180</t>
  </si>
  <si>
    <t>Департамент дорожнього господарства</t>
  </si>
  <si>
    <t>1917461</t>
  </si>
  <si>
    <t>7461</t>
  </si>
  <si>
    <t xml:space="preserve">0456 </t>
  </si>
  <si>
    <t>Утримання та розвиток автомобільних доріг та дорожньої інфраструктури за рахунок коштів місцевого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</si>
  <si>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</si>
  <si>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Додаток 6</t>
  </si>
  <si>
    <t>Код ТКВКМБ 9730</t>
  </si>
  <si>
    <t>Трансферти іншим бюджетам за загальним фондом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</si>
  <si>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</t>
  </si>
  <si>
    <t>Зміни в додаток 5 до розпорядження  начальника обласної військової адміністрації  від 30.11.2022 № 651/0/5-22ВА "Про обласний бюджет Львівської області на 2023 рік"</t>
  </si>
  <si>
    <t xml:space="preserve"> "Міжбюджетні трансферти"</t>
  </si>
  <si>
    <t>Програма розвитку мережі й утримання автомобільних доріг, організації та безпеки дорожнього руху на 2021-2025 роки</t>
  </si>
  <si>
    <t>№ 61 від 18.02.2021 року, № 337 від 23.12.2021 року</t>
  </si>
  <si>
    <t>Бюджет Пустомитівської міської територіальної громади</t>
  </si>
  <si>
    <t xml:space="preserve">від __________ №_____________    </t>
  </si>
  <si>
    <t>Додаток 7</t>
  </si>
  <si>
    <t>Додаток 8</t>
  </si>
  <si>
    <t>Додаток 5</t>
  </si>
  <si>
    <t>1358300000</t>
  </si>
  <si>
    <t>Бюджет Східницької селищної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</si>
</sst>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1" formatCode="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</numFmts>
  <fonts count="130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3"/>
      <name val="Times New Roman Cyr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color indexed="57"/>
      <name val="Times New Roman"/>
      <family val="1"/>
    </font>
    <font>
      <b/>
      <sz val="12"/>
      <color indexed="57"/>
      <name val="Times New Roman"/>
      <family val="1"/>
    </font>
    <font>
      <b/>
      <sz val="10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sz val="13.5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3.5"/>
      <color indexed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10"/>
      <name val="Times New Roman Cyr"/>
      <charset val="204"/>
    </font>
    <font>
      <sz val="13.5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4"/>
      <name val="Times New Roman"/>
      <family val="1"/>
      <charset val="204"/>
    </font>
    <font>
      <b/>
      <sz val="18"/>
      <name val="Times New Roman Cyr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  <family val="1"/>
      <charset val="204"/>
    </font>
    <font>
      <sz val="20"/>
      <name val="Times New Roman"/>
      <family val="1"/>
      <charset val="204"/>
    </font>
    <font>
      <b/>
      <sz val="14"/>
      <color indexed="57"/>
      <name val="Times New Roman Cyr"/>
      <family val="1"/>
      <charset val="204"/>
    </font>
    <font>
      <sz val="14"/>
      <color indexed="9"/>
      <name val="Times New Roman Cyr"/>
      <family val="1"/>
      <charset val="204"/>
    </font>
    <font>
      <sz val="1"/>
      <color indexed="8"/>
      <name val="Courier"/>
      <family val="1"/>
      <charset val="204"/>
    </font>
    <font>
      <sz val="16"/>
      <name val="Times New Roman"/>
      <family val="1"/>
    </font>
    <font>
      <sz val="18"/>
      <color indexed="8"/>
      <name val="Times New Roman Cyr"/>
      <family val="1"/>
      <charset val="204"/>
    </font>
    <font>
      <sz val="14"/>
      <color indexed="5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5"/>
      <color indexed="55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 Cyr"/>
      <charset val="204"/>
    </font>
    <font>
      <sz val="1"/>
      <color indexed="8"/>
      <name val="Courier"/>
    </font>
    <font>
      <sz val="10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3.5"/>
      <name val="Times New Roman Cyr"/>
      <family val="1"/>
      <charset val="204"/>
    </font>
    <font>
      <b/>
      <sz val="14"/>
      <color indexed="9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57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9"/>
      <name val="Arial Cyr"/>
      <charset val="204"/>
    </font>
    <font>
      <b/>
      <sz val="13.5"/>
      <name val="Times New Roman"/>
      <family val="1"/>
      <charset val="204"/>
    </font>
    <font>
      <b/>
      <sz val="10"/>
      <name val="Times New Roman Cyr"/>
      <charset val="204"/>
    </font>
    <font>
      <b/>
      <sz val="13.5"/>
      <name val="Times New Roman Cyr"/>
      <charset val="204"/>
    </font>
    <font>
      <sz val="14"/>
      <color indexed="9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85">
    <xf numFmtId="0" fontId="0" fillId="0" borderId="0"/>
    <xf numFmtId="0" fontId="12" fillId="0" borderId="1">
      <protection locked="0"/>
    </xf>
    <xf numFmtId="0" fontId="13" fillId="0" borderId="0"/>
    <xf numFmtId="0" fontId="13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1">
      <protection locked="0"/>
    </xf>
    <xf numFmtId="0" fontId="14" fillId="0" borderId="0">
      <protection locked="0"/>
    </xf>
    <xf numFmtId="0" fontId="14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9" fillId="0" borderId="0">
      <protection locked="0"/>
    </xf>
    <xf numFmtId="0" fontId="8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79" fillId="0" borderId="0">
      <protection locked="0"/>
    </xf>
    <xf numFmtId="0" fontId="7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9" fillId="0" borderId="0">
      <protection locked="0"/>
    </xf>
    <xf numFmtId="0" fontId="8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9" fillId="0" borderId="0">
      <protection locked="0"/>
    </xf>
    <xf numFmtId="0" fontId="8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0" fillId="0" borderId="0">
      <protection locked="0"/>
    </xf>
    <xf numFmtId="0" fontId="80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9" fillId="0" borderId="0">
      <protection locked="0"/>
    </xf>
    <xf numFmtId="0" fontId="8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9" fillId="0" borderId="0">
      <protection locked="0"/>
    </xf>
    <xf numFmtId="0" fontId="8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9" fillId="0" borderId="0">
      <protection locked="0"/>
    </xf>
    <xf numFmtId="0" fontId="8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9" fillId="0" borderId="0">
      <protection locked="0"/>
    </xf>
    <xf numFmtId="0" fontId="8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9" fillId="0" borderId="0">
      <protection locked="0"/>
    </xf>
    <xf numFmtId="0" fontId="8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0" fillId="0" borderId="0">
      <protection locked="0"/>
    </xf>
    <xf numFmtId="0" fontId="80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9" fillId="0" borderId="0">
      <protection locked="0"/>
    </xf>
    <xf numFmtId="0" fontId="8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9" fillId="0" borderId="0">
      <protection locked="0"/>
    </xf>
    <xf numFmtId="0" fontId="8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9" fillId="0" borderId="0">
      <protection locked="0"/>
    </xf>
    <xf numFmtId="0" fontId="8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89" fillId="0" borderId="0">
      <protection locked="0"/>
    </xf>
    <xf numFmtId="0" fontId="8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9" fillId="0" borderId="0">
      <protection locked="0"/>
    </xf>
    <xf numFmtId="0" fontId="8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9" fillId="0" borderId="0">
      <protection locked="0"/>
    </xf>
    <xf numFmtId="0" fontId="8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9" fillId="0" borderId="0">
      <protection locked="0"/>
    </xf>
    <xf numFmtId="0" fontId="8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0" fillId="0" borderId="0">
      <protection locked="0"/>
    </xf>
    <xf numFmtId="0" fontId="8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9" fillId="0" borderId="0">
      <protection locked="0"/>
    </xf>
    <xf numFmtId="0" fontId="8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9" fillId="0" borderId="0">
      <protection locked="0"/>
    </xf>
    <xf numFmtId="0" fontId="8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9" fillId="0" borderId="0">
      <protection locked="0"/>
    </xf>
    <xf numFmtId="0" fontId="8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9" fillId="0" borderId="0">
      <protection locked="0"/>
    </xf>
    <xf numFmtId="0" fontId="8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9" fillId="0" borderId="0">
      <protection locked="0"/>
    </xf>
    <xf numFmtId="0" fontId="8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0" fillId="0" borderId="0">
      <protection locked="0"/>
    </xf>
    <xf numFmtId="0" fontId="8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9" fillId="0" borderId="0">
      <protection locked="0"/>
    </xf>
    <xf numFmtId="0" fontId="8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9" fillId="0" borderId="0">
      <protection locked="0"/>
    </xf>
    <xf numFmtId="0" fontId="8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9" fillId="0" borderId="0">
      <protection locked="0"/>
    </xf>
    <xf numFmtId="0" fontId="8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89" fillId="0" borderId="0">
      <protection locked="0"/>
    </xf>
    <xf numFmtId="0" fontId="8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3" borderId="0" applyNumberFormat="0" applyBorder="0" applyAlignment="0" applyProtection="0"/>
    <xf numFmtId="0" fontId="60" fillId="3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2" borderId="0" applyNumberFormat="0" applyBorder="0" applyAlignment="0" applyProtection="0"/>
    <xf numFmtId="0" fontId="60" fillId="3" borderId="0" applyNumberFormat="0" applyBorder="0" applyAlignment="0" applyProtection="0"/>
    <xf numFmtId="0" fontId="60" fillId="4" borderId="0" applyNumberFormat="0" applyBorder="0" applyAlignment="0" applyProtection="0"/>
    <xf numFmtId="0" fontId="60" fillId="5" borderId="0" applyNumberFormat="0" applyBorder="0" applyAlignment="0" applyProtection="0"/>
    <xf numFmtId="0" fontId="60" fillId="6" borderId="0" applyNumberFormat="0" applyBorder="0" applyAlignment="0" applyProtection="0"/>
    <xf numFmtId="0" fontId="60" fillId="7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0" borderId="0" applyNumberFormat="0" applyBorder="0" applyAlignment="0" applyProtection="0"/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11" borderId="0" applyNumberFormat="0" applyBorder="0" applyAlignment="0" applyProtection="0"/>
    <xf numFmtId="0" fontId="60" fillId="11" borderId="0" applyNumberFormat="0" applyBorder="0" applyAlignment="0" applyProtection="0"/>
    <xf numFmtId="0" fontId="60" fillId="8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5" borderId="0" applyNumberFormat="0" applyBorder="0" applyAlignment="0" applyProtection="0"/>
    <xf numFmtId="0" fontId="60" fillId="8" borderId="0" applyNumberFormat="0" applyBorder="0" applyAlignment="0" applyProtection="0"/>
    <xf numFmtId="0" fontId="60" fillId="11" borderId="0" applyNumberFormat="0" applyBorder="0" applyAlignment="0" applyProtection="0"/>
    <xf numFmtId="0" fontId="61" fillId="12" borderId="0" applyNumberFormat="0" applyBorder="0" applyAlignment="0" applyProtection="0"/>
    <xf numFmtId="0" fontId="61" fillId="12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3" borderId="0" applyNumberFormat="0" applyBorder="0" applyAlignment="0" applyProtection="0"/>
    <xf numFmtId="0" fontId="61" fillId="13" borderId="0" applyNumberFormat="0" applyBorder="0" applyAlignment="0" applyProtection="0"/>
    <xf numFmtId="0" fontId="61" fillId="14" borderId="0" applyNumberFormat="0" applyBorder="0" applyAlignment="0" applyProtection="0"/>
    <xf numFmtId="0" fontId="61" fillId="14" borderId="0" applyNumberFormat="0" applyBorder="0" applyAlignment="0" applyProtection="0"/>
    <xf numFmtId="0" fontId="61" fillId="15" borderId="0" applyNumberFormat="0" applyBorder="0" applyAlignment="0" applyProtection="0"/>
    <xf numFmtId="0" fontId="61" fillId="15" borderId="0" applyNumberFormat="0" applyBorder="0" applyAlignment="0" applyProtection="0"/>
    <xf numFmtId="0" fontId="61" fillId="12" borderId="0" applyNumberFormat="0" applyBorder="0" applyAlignment="0" applyProtection="0"/>
    <xf numFmtId="0" fontId="61" fillId="9" borderId="0" applyNumberFormat="0" applyBorder="0" applyAlignment="0" applyProtection="0"/>
    <xf numFmtId="0" fontId="61" fillId="10" borderId="0" applyNumberFormat="0" applyBorder="0" applyAlignment="0" applyProtection="0"/>
    <xf numFmtId="0" fontId="61" fillId="13" borderId="0" applyNumberFormat="0" applyBorder="0" applyAlignment="0" applyProtection="0"/>
    <xf numFmtId="0" fontId="61" fillId="14" borderId="0" applyNumberFormat="0" applyBorder="0" applyAlignment="0" applyProtection="0"/>
    <xf numFmtId="0" fontId="61" fillId="15" borderId="0" applyNumberFormat="0" applyBorder="0" applyAlignment="0" applyProtection="0"/>
    <xf numFmtId="198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9" fontId="16" fillId="0" borderId="0"/>
    <xf numFmtId="4" fontId="17" fillId="0" borderId="0" applyFill="0" applyBorder="0" applyProtection="0">
      <alignment horizontal="right"/>
    </xf>
    <xf numFmtId="3" fontId="17" fillId="0" borderId="0" applyFill="0" applyBorder="0" applyProtection="0"/>
    <xf numFmtId="4" fontId="17" fillId="0" borderId="0"/>
    <xf numFmtId="3" fontId="17" fillId="0" borderId="0"/>
    <xf numFmtId="193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2" fontId="18" fillId="0" borderId="0" applyFont="0" applyFill="0" applyBorder="0" applyAlignment="0" applyProtection="0"/>
    <xf numFmtId="194" fontId="18" fillId="0" borderId="0" applyFont="0" applyFill="0" applyBorder="0" applyAlignment="0" applyProtection="0"/>
    <xf numFmtId="16" fontId="16" fillId="0" borderId="0"/>
    <xf numFmtId="200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2" fontId="19" fillId="16" borderId="0"/>
    <xf numFmtId="0" fontId="20" fillId="17" borderId="0"/>
    <xf numFmtId="202" fontId="21" fillId="0" borderId="0"/>
    <xf numFmtId="0" fontId="15" fillId="0" borderId="0"/>
    <xf numFmtId="10" fontId="17" fillId="18" borderId="0" applyFill="0" applyBorder="0" applyProtection="0">
      <alignment horizontal="center"/>
    </xf>
    <xf numFmtId="10" fontId="17" fillId="0" borderId="0"/>
    <xf numFmtId="10" fontId="22" fillId="18" borderId="0" applyFill="0" applyBorder="0" applyProtection="0">
      <alignment horizontal="center"/>
    </xf>
    <xf numFmtId="0" fontId="17" fillId="0" borderId="0"/>
    <xf numFmtId="0" fontId="18" fillId="0" borderId="0"/>
    <xf numFmtId="0" fontId="1" fillId="0" borderId="0"/>
    <xf numFmtId="0" fontId="18" fillId="0" borderId="0"/>
    <xf numFmtId="0" fontId="10" fillId="0" borderId="0"/>
    <xf numFmtId="0" fontId="15" fillId="0" borderId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10" fontId="16" fillId="0" borderId="0">
      <alignment horizontal="center"/>
    </xf>
    <xf numFmtId="0" fontId="23" fillId="18" borderId="0"/>
    <xf numFmtId="196" fontId="15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61" fillId="19" borderId="0" applyNumberFormat="0" applyBorder="0" applyAlignment="0" applyProtection="0"/>
    <xf numFmtId="0" fontId="61" fillId="20" borderId="0" applyNumberFormat="0" applyBorder="0" applyAlignment="0" applyProtection="0"/>
    <xf numFmtId="0" fontId="61" fillId="21" borderId="0" applyNumberFormat="0" applyBorder="0" applyAlignment="0" applyProtection="0"/>
    <xf numFmtId="0" fontId="61" fillId="13" borderId="0" applyNumberFormat="0" applyBorder="0" applyAlignment="0" applyProtection="0"/>
    <xf numFmtId="0" fontId="61" fillId="14" borderId="0" applyNumberFormat="0" applyBorder="0" applyAlignment="0" applyProtection="0"/>
    <xf numFmtId="0" fontId="61" fillId="22" borderId="0" applyNumberFormat="0" applyBorder="0" applyAlignment="0" applyProtection="0"/>
    <xf numFmtId="0" fontId="61" fillId="19" borderId="0" applyNumberFormat="0" applyBorder="0" applyAlignment="0" applyProtection="0"/>
    <xf numFmtId="0" fontId="61" fillId="20" borderId="0" applyNumberFormat="0" applyBorder="0" applyAlignment="0" applyProtection="0"/>
    <xf numFmtId="0" fontId="61" fillId="21" borderId="0" applyNumberFormat="0" applyBorder="0" applyAlignment="0" applyProtection="0"/>
    <xf numFmtId="0" fontId="61" fillId="13" borderId="0" applyNumberFormat="0" applyBorder="0" applyAlignment="0" applyProtection="0"/>
    <xf numFmtId="0" fontId="61" fillId="14" borderId="0" applyNumberFormat="0" applyBorder="0" applyAlignment="0" applyProtection="0"/>
    <xf numFmtId="0" fontId="61" fillId="22" borderId="0" applyNumberFormat="0" applyBorder="0" applyAlignment="0" applyProtection="0"/>
    <xf numFmtId="0" fontId="62" fillId="7" borderId="2" applyNumberFormat="0" applyAlignment="0" applyProtection="0"/>
    <xf numFmtId="0" fontId="62" fillId="7" borderId="2" applyNumberFormat="0" applyAlignment="0" applyProtection="0"/>
    <xf numFmtId="0" fontId="74" fillId="18" borderId="3" applyNumberFormat="0" applyAlignment="0" applyProtection="0"/>
    <xf numFmtId="0" fontId="71" fillId="18" borderId="2" applyNumberFormat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5" applyNumberFormat="0" applyFill="0" applyAlignment="0" applyProtection="0"/>
    <xf numFmtId="0" fontId="66" fillId="0" borderId="6" applyNumberFormat="0" applyFill="0" applyAlignment="0" applyProtection="0"/>
    <xf numFmtId="0" fontId="66" fillId="0" borderId="0" applyNumberFormat="0" applyFill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1" fillId="0" borderId="0"/>
    <xf numFmtId="0" fontId="1" fillId="0" borderId="0"/>
    <xf numFmtId="0" fontId="78" fillId="0" borderId="0"/>
    <xf numFmtId="0" fontId="1" fillId="0" borderId="0"/>
    <xf numFmtId="0" fontId="1" fillId="0" borderId="0"/>
    <xf numFmtId="0" fontId="1" fillId="0" borderId="0"/>
    <xf numFmtId="0" fontId="126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7" fillId="0" borderId="7" applyNumberFormat="0" applyFill="0" applyAlignment="0" applyProtection="0"/>
    <xf numFmtId="0" fontId="72" fillId="0" borderId="8" applyNumberFormat="0" applyFill="0" applyAlignment="0" applyProtection="0"/>
    <xf numFmtId="0" fontId="68" fillId="23" borderId="9" applyNumberFormat="0" applyAlignment="0" applyProtection="0"/>
    <xf numFmtId="0" fontId="68" fillId="23" borderId="9" applyNumberFormat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1" fillId="18" borderId="2" applyNumberFormat="0" applyAlignment="0" applyProtection="0"/>
    <xf numFmtId="0" fontId="1" fillId="0" borderId="0"/>
    <xf numFmtId="0" fontId="8" fillId="0" borderId="0"/>
    <xf numFmtId="0" fontId="72" fillId="0" borderId="8" applyNumberFormat="0" applyFill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6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60" fillId="25" borderId="10" applyNumberFormat="0" applyFont="0" applyAlignment="0" applyProtection="0"/>
    <xf numFmtId="0" fontId="74" fillId="18" borderId="3" applyNumberFormat="0" applyAlignment="0" applyProtection="0"/>
    <xf numFmtId="0" fontId="67" fillId="0" borderId="7" applyNumberFormat="0" applyFill="0" applyAlignment="0" applyProtection="0"/>
    <xf numFmtId="0" fontId="13" fillId="0" borderId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93" fontId="77" fillId="0" borderId="0" applyFont="0" applyFill="0" applyBorder="0" applyAlignment="0" applyProtection="0"/>
    <xf numFmtId="195" fontId="77" fillId="0" borderId="0" applyFont="0" applyFill="0" applyBorder="0" applyAlignment="0" applyProtection="0"/>
    <xf numFmtId="203" fontId="126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63" fillId="4" borderId="0" applyNumberFormat="0" applyBorder="0" applyAlignment="0" applyProtection="0"/>
    <xf numFmtId="0" fontId="11" fillId="0" borderId="0">
      <protection locked="0"/>
    </xf>
  </cellStyleXfs>
  <cellXfs count="417">
    <xf numFmtId="0" fontId="0" fillId="0" borderId="0" xfId="0"/>
    <xf numFmtId="0" fontId="52" fillId="26" borderId="0" xfId="0" applyFont="1" applyFill="1" applyAlignment="1">
      <alignment horizontal="center" vertical="center" wrapText="1"/>
    </xf>
    <xf numFmtId="0" fontId="4" fillId="26" borderId="0" xfId="0" applyFont="1" applyFill="1"/>
    <xf numFmtId="0" fontId="4" fillId="26" borderId="0" xfId="0" applyFont="1" applyFill="1" applyAlignment="1"/>
    <xf numFmtId="0" fontId="31" fillId="26" borderId="0" xfId="0" applyFont="1" applyFill="1"/>
    <xf numFmtId="0" fontId="4" fillId="26" borderId="0" xfId="0" applyFont="1" applyFill="1" applyAlignment="1">
      <alignment vertical="top" wrapText="1"/>
    </xf>
    <xf numFmtId="0" fontId="4" fillId="26" borderId="0" xfId="0" applyFont="1" applyFill="1" applyBorder="1" applyAlignment="1">
      <alignment vertical="top" wrapText="1"/>
    </xf>
    <xf numFmtId="0" fontId="27" fillId="26" borderId="0" xfId="0" applyFont="1" applyFill="1" applyAlignment="1">
      <alignment horizontal="center" wrapText="1"/>
    </xf>
    <xf numFmtId="0" fontId="5" fillId="26" borderId="0" xfId="0" applyFont="1" applyFill="1" applyAlignment="1">
      <alignment vertical="top" wrapText="1"/>
    </xf>
    <xf numFmtId="0" fontId="5" fillId="26" borderId="0" xfId="0" applyFont="1" applyFill="1" applyBorder="1" applyAlignment="1">
      <alignment vertical="top" wrapText="1"/>
    </xf>
    <xf numFmtId="0" fontId="31" fillId="26" borderId="0" xfId="0" applyFont="1" applyFill="1" applyBorder="1"/>
    <xf numFmtId="0" fontId="33" fillId="26" borderId="0" xfId="0" applyFont="1" applyFill="1" applyAlignment="1">
      <alignment horizontal="centerContinuous"/>
    </xf>
    <xf numFmtId="0" fontId="9" fillId="26" borderId="0" xfId="0" applyFont="1" applyFill="1" applyBorder="1"/>
    <xf numFmtId="0" fontId="4" fillId="26" borderId="0" xfId="0" applyFont="1" applyFill="1" applyBorder="1"/>
    <xf numFmtId="190" fontId="28" fillId="26" borderId="0" xfId="0" applyNumberFormat="1" applyFont="1" applyFill="1" applyBorder="1"/>
    <xf numFmtId="0" fontId="35" fillId="26" borderId="0" xfId="0" applyFont="1" applyFill="1" applyBorder="1"/>
    <xf numFmtId="0" fontId="35" fillId="26" borderId="0" xfId="0" applyFont="1" applyFill="1"/>
    <xf numFmtId="0" fontId="36" fillId="26" borderId="0" xfId="0" applyFont="1" applyFill="1" applyBorder="1"/>
    <xf numFmtId="0" fontId="36" fillId="26" borderId="0" xfId="0" applyFont="1" applyFill="1" applyBorder="1" applyAlignment="1"/>
    <xf numFmtId="0" fontId="36" fillId="26" borderId="0" xfId="0" applyFont="1" applyFill="1"/>
    <xf numFmtId="190" fontId="38" fillId="26" borderId="0" xfId="0" applyNumberFormat="1" applyFont="1" applyFill="1" applyBorder="1"/>
    <xf numFmtId="0" fontId="39" fillId="26" borderId="0" xfId="0" applyFont="1" applyFill="1" applyBorder="1"/>
    <xf numFmtId="190" fontId="40" fillId="26" borderId="0" xfId="0" applyNumberFormat="1" applyFont="1" applyFill="1" applyBorder="1" applyAlignment="1">
      <alignment horizontal="center"/>
    </xf>
    <xf numFmtId="190" fontId="40" fillId="26" borderId="0" xfId="0" applyNumberFormat="1" applyFont="1" applyFill="1" applyBorder="1"/>
    <xf numFmtId="0" fontId="37" fillId="26" borderId="0" xfId="0" applyFont="1" applyFill="1" applyBorder="1" applyAlignment="1">
      <alignment horizontal="center"/>
    </xf>
    <xf numFmtId="190" fontId="41" fillId="26" borderId="0" xfId="0" applyNumberFormat="1" applyFont="1" applyFill="1" applyBorder="1"/>
    <xf numFmtId="2" fontId="42" fillId="26" borderId="0" xfId="0" applyNumberFormat="1" applyFont="1" applyFill="1" applyBorder="1" applyAlignment="1">
      <alignment horizontal="center"/>
    </xf>
    <xf numFmtId="0" fontId="42" fillId="26" borderId="0" xfId="0" applyFont="1" applyFill="1" applyBorder="1" applyAlignment="1">
      <alignment horizontal="center"/>
    </xf>
    <xf numFmtId="0" fontId="40" fillId="26" borderId="0" xfId="0" applyFont="1" applyFill="1" applyBorder="1"/>
    <xf numFmtId="0" fontId="43" fillId="26" borderId="0" xfId="0" applyFont="1" applyFill="1" applyBorder="1" applyAlignment="1">
      <alignment horizontal="center"/>
    </xf>
    <xf numFmtId="190" fontId="39" fillId="26" borderId="0" xfId="0" applyNumberFormat="1" applyFont="1" applyFill="1" applyBorder="1"/>
    <xf numFmtId="0" fontId="45" fillId="26" borderId="0" xfId="0" applyFont="1" applyFill="1" applyBorder="1" applyAlignment="1">
      <alignment horizontal="center" vertical="top" wrapText="1"/>
    </xf>
    <xf numFmtId="0" fontId="36" fillId="26" borderId="0" xfId="0" applyFont="1" applyFill="1" applyBorder="1" applyAlignment="1">
      <alignment horizontal="center" vertical="top" wrapText="1"/>
    </xf>
    <xf numFmtId="190" fontId="36" fillId="26" borderId="0" xfId="0" applyNumberFormat="1" applyFont="1" applyFill="1" applyBorder="1" applyAlignment="1">
      <alignment vertical="top" wrapText="1"/>
    </xf>
    <xf numFmtId="190" fontId="37" fillId="26" borderId="0" xfId="0" applyNumberFormat="1" applyFont="1" applyFill="1" applyBorder="1" applyAlignment="1">
      <alignment vertical="center" wrapText="1"/>
    </xf>
    <xf numFmtId="190" fontId="37" fillId="26" borderId="0" xfId="0" applyNumberFormat="1" applyFont="1" applyFill="1" applyBorder="1" applyAlignment="1">
      <alignment vertical="top" wrapText="1"/>
    </xf>
    <xf numFmtId="0" fontId="46" fillId="26" borderId="0" xfId="0" applyFont="1" applyFill="1"/>
    <xf numFmtId="0" fontId="46" fillId="26" borderId="0" xfId="0" applyFont="1" applyFill="1" applyBorder="1"/>
    <xf numFmtId="190" fontId="46" fillId="26" borderId="0" xfId="0" applyNumberFormat="1" applyFont="1" applyFill="1" applyBorder="1"/>
    <xf numFmtId="0" fontId="32" fillId="26" borderId="0" xfId="0" applyFont="1" applyFill="1" applyAlignment="1">
      <alignment horizontal="center" vertical="center"/>
    </xf>
    <xf numFmtId="0" fontId="37" fillId="26" borderId="0" xfId="0" applyFont="1" applyFill="1" applyBorder="1" applyAlignment="1">
      <alignment horizontal="center" vertical="center"/>
    </xf>
    <xf numFmtId="0" fontId="32" fillId="26" borderId="0" xfId="0" applyFont="1" applyFill="1" applyBorder="1" applyAlignment="1">
      <alignment horizontal="center" vertical="center"/>
    </xf>
    <xf numFmtId="0" fontId="36" fillId="26" borderId="0" xfId="0" applyFont="1" applyFill="1" applyBorder="1" applyAlignment="1">
      <alignment vertical="center"/>
    </xf>
    <xf numFmtId="0" fontId="45" fillId="26" borderId="0" xfId="0" applyFont="1" applyFill="1" applyBorder="1" applyAlignment="1">
      <alignment horizontal="center" vertical="center" wrapText="1"/>
    </xf>
    <xf numFmtId="0" fontId="31" fillId="26" borderId="0" xfId="0" applyFont="1" applyFill="1" applyBorder="1" applyAlignment="1">
      <alignment vertical="center"/>
    </xf>
    <xf numFmtId="0" fontId="31" fillId="26" borderId="0" xfId="0" applyFont="1" applyFill="1" applyAlignment="1">
      <alignment vertical="center"/>
    </xf>
    <xf numFmtId="0" fontId="4" fillId="26" borderId="0" xfId="0" applyFont="1" applyFill="1" applyAlignment="1">
      <alignment vertical="center" wrapText="1"/>
    </xf>
    <xf numFmtId="0" fontId="4" fillId="26" borderId="0" xfId="0" applyFont="1" applyFill="1" applyBorder="1" applyAlignment="1">
      <alignment vertical="center" wrapText="1"/>
    </xf>
    <xf numFmtId="0" fontId="36" fillId="26" borderId="0" xfId="0" applyFont="1" applyFill="1" applyBorder="1" applyAlignment="1">
      <alignment vertical="center" wrapText="1"/>
    </xf>
    <xf numFmtId="0" fontId="4" fillId="26" borderId="0" xfId="0" applyFont="1" applyFill="1" applyBorder="1" applyAlignment="1">
      <alignment horizontal="centerContinuous" vertical="center" wrapText="1"/>
    </xf>
    <xf numFmtId="0" fontId="4" fillId="26" borderId="0" xfId="0" applyFont="1" applyFill="1" applyAlignment="1">
      <alignment vertical="center"/>
    </xf>
    <xf numFmtId="0" fontId="6" fillId="26" borderId="0" xfId="0" applyFont="1" applyFill="1" applyAlignment="1">
      <alignment horizontal="center" vertical="center"/>
    </xf>
    <xf numFmtId="190" fontId="4" fillId="26" borderId="0" xfId="0" applyNumberFormat="1" applyFont="1" applyFill="1" applyBorder="1" applyAlignment="1">
      <alignment vertical="top" wrapText="1"/>
    </xf>
    <xf numFmtId="190" fontId="9" fillId="26" borderId="0" xfId="0" applyNumberFormat="1" applyFont="1" applyFill="1" applyBorder="1" applyAlignment="1">
      <alignment horizontal="center" vertical="center" wrapText="1"/>
    </xf>
    <xf numFmtId="0" fontId="8" fillId="26" borderId="0" xfId="0" applyFont="1" applyFill="1" applyBorder="1" applyAlignment="1">
      <alignment horizontal="left" indent="2"/>
    </xf>
    <xf numFmtId="0" fontId="47" fillId="26" borderId="0" xfId="0" applyFont="1" applyFill="1" applyBorder="1" applyAlignment="1">
      <alignment horizontal="left" vertical="justify"/>
    </xf>
    <xf numFmtId="190" fontId="50" fillId="26" borderId="0" xfId="0" applyNumberFormat="1" applyFont="1" applyFill="1" applyBorder="1" applyAlignment="1">
      <alignment vertical="justify"/>
    </xf>
    <xf numFmtId="190" fontId="24" fillId="26" borderId="0" xfId="0" applyNumberFormat="1" applyFont="1" applyFill="1" applyBorder="1" applyAlignment="1">
      <alignment horizontal="center"/>
    </xf>
    <xf numFmtId="190" fontId="4" fillId="26" borderId="0" xfId="0" applyNumberFormat="1" applyFont="1" applyFill="1" applyBorder="1" applyAlignment="1">
      <alignment horizontal="centerContinuous" vertical="center" wrapText="1"/>
    </xf>
    <xf numFmtId="190" fontId="24" fillId="26" borderId="0" xfId="0" applyNumberFormat="1" applyFont="1" applyFill="1" applyBorder="1" applyAlignment="1">
      <alignment horizontal="center" vertical="justify"/>
    </xf>
    <xf numFmtId="190" fontId="4" fillId="26" borderId="0" xfId="0" applyNumberFormat="1" applyFont="1" applyFill="1" applyBorder="1" applyAlignment="1">
      <alignment horizontal="center" vertical="center" wrapText="1"/>
    </xf>
    <xf numFmtId="190" fontId="4" fillId="26" borderId="0" xfId="0" applyNumberFormat="1" applyFont="1" applyFill="1" applyBorder="1" applyAlignment="1">
      <alignment vertical="center" wrapText="1"/>
    </xf>
    <xf numFmtId="190" fontId="24" fillId="26" borderId="0" xfId="0" applyNumberFormat="1" applyFont="1" applyFill="1" applyBorder="1"/>
    <xf numFmtId="190" fontId="25" fillId="26" borderId="0" xfId="0" applyNumberFormat="1" applyFont="1" applyFill="1" applyBorder="1"/>
    <xf numFmtId="190" fontId="49" fillId="26" borderId="0" xfId="0" applyNumberFormat="1" applyFont="1" applyFill="1" applyBorder="1" applyAlignment="1">
      <alignment horizontal="center"/>
    </xf>
    <xf numFmtId="2" fontId="49" fillId="26" borderId="0" xfId="0" applyNumberFormat="1" applyFont="1" applyFill="1" applyBorder="1" applyAlignment="1">
      <alignment horizontal="center"/>
    </xf>
    <xf numFmtId="0" fontId="49" fillId="26" borderId="0" xfId="0" applyFont="1" applyFill="1" applyBorder="1" applyAlignment="1">
      <alignment horizontal="center"/>
    </xf>
    <xf numFmtId="0" fontId="6" fillId="26" borderId="0" xfId="0" applyFont="1" applyFill="1" applyBorder="1" applyAlignment="1">
      <alignment horizontal="center"/>
    </xf>
    <xf numFmtId="190" fontId="6" fillId="26" borderId="0" xfId="0" applyNumberFormat="1" applyFont="1" applyFill="1" applyBorder="1" applyAlignment="1">
      <alignment horizontal="center" vertical="center" wrapText="1"/>
    </xf>
    <xf numFmtId="3" fontId="2" fillId="26" borderId="0" xfId="0" applyNumberFormat="1" applyFont="1" applyFill="1" applyBorder="1" applyAlignment="1">
      <alignment horizontal="center"/>
    </xf>
    <xf numFmtId="0" fontId="2" fillId="26" borderId="0" xfId="0" applyFont="1" applyFill="1" applyBorder="1" applyAlignment="1">
      <alignment horizontal="center"/>
    </xf>
    <xf numFmtId="0" fontId="9" fillId="26" borderId="0" xfId="0" applyFont="1" applyFill="1" applyBorder="1" applyAlignment="1">
      <alignment vertical="center" wrapText="1"/>
    </xf>
    <xf numFmtId="190" fontId="9" fillId="26" borderId="0" xfId="0" applyNumberFormat="1" applyFont="1" applyFill="1" applyBorder="1"/>
    <xf numFmtId="190" fontId="4" fillId="26" borderId="0" xfId="0" applyNumberFormat="1" applyFont="1" applyFill="1" applyBorder="1"/>
    <xf numFmtId="0" fontId="24" fillId="26" borderId="0" xfId="0" applyFont="1" applyFill="1" applyBorder="1"/>
    <xf numFmtId="191" fontId="24" fillId="26" borderId="0" xfId="0" applyNumberFormat="1" applyFont="1" applyFill="1" applyBorder="1"/>
    <xf numFmtId="190" fontId="24" fillId="0" borderId="0" xfId="0" applyNumberFormat="1" applyFont="1" applyFill="1" applyBorder="1" applyAlignment="1">
      <alignment horizontal="center"/>
    </xf>
    <xf numFmtId="190" fontId="6" fillId="26" borderId="0" xfId="0" applyNumberFormat="1" applyFont="1" applyFill="1" applyBorder="1" applyAlignment="1">
      <alignment vertical="center" wrapText="1"/>
    </xf>
    <xf numFmtId="0" fontId="51" fillId="26" borderId="0" xfId="0" applyFont="1" applyFill="1" applyAlignment="1">
      <alignment horizontal="center"/>
    </xf>
    <xf numFmtId="0" fontId="8" fillId="26" borderId="11" xfId="0" applyFont="1" applyFill="1" applyBorder="1" applyAlignment="1">
      <alignment horizontal="center" vertical="center" wrapText="1"/>
    </xf>
    <xf numFmtId="0" fontId="56" fillId="26" borderId="0" xfId="0" applyFont="1" applyFill="1" applyAlignment="1">
      <alignment horizontal="center" wrapText="1"/>
    </xf>
    <xf numFmtId="0" fontId="53" fillId="26" borderId="0" xfId="0" applyFont="1" applyFill="1" applyAlignment="1">
      <alignment horizontal="center" wrapText="1"/>
    </xf>
    <xf numFmtId="4" fontId="34" fillId="26" borderId="11" xfId="0" applyNumberFormat="1" applyFont="1" applyFill="1" applyBorder="1" applyAlignment="1">
      <alignment horizontal="right" vertical="center" wrapText="1"/>
    </xf>
    <xf numFmtId="4" fontId="57" fillId="26" borderId="11" xfId="0" applyNumberFormat="1" applyFont="1" applyFill="1" applyBorder="1" applyAlignment="1">
      <alignment horizontal="right" vertical="center" wrapText="1"/>
    </xf>
    <xf numFmtId="0" fontId="58" fillId="26" borderId="0" xfId="0" applyFont="1" applyFill="1" applyBorder="1" applyAlignment="1">
      <alignment vertical="center"/>
    </xf>
    <xf numFmtId="4" fontId="4" fillId="26" borderId="0" xfId="0" applyNumberFormat="1" applyFont="1" applyFill="1"/>
    <xf numFmtId="0" fontId="7" fillId="26" borderId="0" xfId="0" applyFont="1" applyFill="1" applyBorder="1"/>
    <xf numFmtId="0" fontId="7" fillId="26" borderId="0" xfId="0" applyFont="1" applyFill="1"/>
    <xf numFmtId="4" fontId="29" fillId="26" borderId="0" xfId="0" applyNumberFormat="1" applyFont="1" applyFill="1" applyBorder="1" applyAlignment="1">
      <alignment vertical="center"/>
    </xf>
    <xf numFmtId="190" fontId="29" fillId="26" borderId="0" xfId="0" applyNumberFormat="1" applyFont="1" applyFill="1" applyBorder="1" applyAlignment="1">
      <alignment vertical="center" wrapText="1"/>
    </xf>
    <xf numFmtId="4" fontId="29" fillId="26" borderId="0" xfId="0" applyNumberFormat="1" applyFont="1" applyFill="1" applyBorder="1" applyAlignment="1">
      <alignment horizontal="center" vertical="center"/>
    </xf>
    <xf numFmtId="4" fontId="82" fillId="26" borderId="0" xfId="0" applyNumberFormat="1" applyFont="1" applyFill="1" applyBorder="1" applyAlignment="1">
      <alignment horizontal="center" vertical="center" wrapText="1"/>
    </xf>
    <xf numFmtId="0" fontId="48" fillId="26" borderId="0" xfId="0" applyFont="1" applyFill="1" applyAlignment="1">
      <alignment horizontal="center"/>
    </xf>
    <xf numFmtId="0" fontId="83" fillId="26" borderId="0" xfId="0" applyFont="1" applyFill="1" applyBorder="1" applyAlignment="1">
      <alignment vertical="center"/>
    </xf>
    <xf numFmtId="0" fontId="83" fillId="26" borderId="0" xfId="0" applyFont="1" applyFill="1" applyBorder="1"/>
    <xf numFmtId="4" fontId="83" fillId="26" borderId="0" xfId="0" applyNumberFormat="1" applyFont="1" applyFill="1" applyBorder="1"/>
    <xf numFmtId="0" fontId="84" fillId="26" borderId="0" xfId="0" applyFont="1" applyFill="1" applyBorder="1" applyAlignment="1">
      <alignment horizontal="left"/>
    </xf>
    <xf numFmtId="0" fontId="84" fillId="26" borderId="0" xfId="0" applyFont="1" applyFill="1" applyAlignment="1">
      <alignment horizontal="center"/>
    </xf>
    <xf numFmtId="0" fontId="86" fillId="26" borderId="0" xfId="0" applyFont="1" applyFill="1" applyBorder="1" applyAlignment="1">
      <alignment horizontal="left"/>
    </xf>
    <xf numFmtId="49" fontId="55" fillId="26" borderId="11" xfId="0" applyNumberFormat="1" applyFont="1" applyFill="1" applyBorder="1" applyAlignment="1">
      <alignment horizontal="center" vertical="center" wrapText="1"/>
    </xf>
    <xf numFmtId="190" fontId="81" fillId="26" borderId="11" xfId="0" applyNumberFormat="1" applyFont="1" applyFill="1" applyBorder="1" applyAlignment="1">
      <alignment horizontal="center" vertical="center" wrapText="1"/>
    </xf>
    <xf numFmtId="4" fontId="81" fillId="26" borderId="11" xfId="0" applyNumberFormat="1" applyFont="1" applyFill="1" applyBorder="1" applyAlignment="1">
      <alignment horizontal="right" vertical="center" wrapText="1"/>
    </xf>
    <xf numFmtId="190" fontId="87" fillId="26" borderId="0" xfId="0" applyNumberFormat="1" applyFont="1" applyFill="1" applyBorder="1" applyAlignment="1">
      <alignment vertical="top" wrapText="1"/>
    </xf>
    <xf numFmtId="0" fontId="44" fillId="26" borderId="0" xfId="0" applyFont="1" applyFill="1" applyBorder="1"/>
    <xf numFmtId="0" fontId="88" fillId="26" borderId="0" xfId="0" applyFont="1" applyFill="1" applyBorder="1"/>
    <xf numFmtId="0" fontId="88" fillId="26" borderId="0" xfId="0" applyFont="1" applyFill="1"/>
    <xf numFmtId="190" fontId="90" fillId="26" borderId="0" xfId="0" applyNumberFormat="1" applyFont="1" applyFill="1" applyBorder="1" applyAlignment="1">
      <alignment horizontal="center" vertical="justify"/>
    </xf>
    <xf numFmtId="190" fontId="90" fillId="26" borderId="0" xfId="0" applyNumberFormat="1" applyFont="1" applyFill="1" applyBorder="1" applyAlignment="1">
      <alignment horizontal="center"/>
    </xf>
    <xf numFmtId="4" fontId="58" fillId="26" borderId="0" xfId="0" applyNumberFormat="1" applyFont="1" applyFill="1" applyBorder="1" applyAlignment="1">
      <alignment vertical="center"/>
    </xf>
    <xf numFmtId="4" fontId="57" fillId="26" borderId="0" xfId="0" applyNumberFormat="1" applyFont="1" applyFill="1" applyBorder="1" applyAlignment="1">
      <alignment horizontal="right" vertical="center" wrapText="1"/>
    </xf>
    <xf numFmtId="0" fontId="54" fillId="26" borderId="0" xfId="0" applyFont="1" applyFill="1" applyAlignment="1">
      <alignment horizontal="left" wrapText="1"/>
    </xf>
    <xf numFmtId="4" fontId="7" fillId="26" borderId="0" xfId="0" applyNumberFormat="1" applyFont="1" applyFill="1" applyBorder="1" applyAlignment="1">
      <alignment vertical="center"/>
    </xf>
    <xf numFmtId="4" fontId="91" fillId="27" borderId="0" xfId="0" applyNumberFormat="1" applyFont="1" applyFill="1" applyBorder="1" applyAlignment="1"/>
    <xf numFmtId="4" fontId="90" fillId="26" borderId="0" xfId="0" applyNumberFormat="1" applyFont="1" applyFill="1" applyBorder="1" applyAlignment="1">
      <alignment horizontal="center" vertical="justify"/>
    </xf>
    <xf numFmtId="0" fontId="48" fillId="26" borderId="0" xfId="0" applyFont="1" applyFill="1" applyAlignment="1"/>
    <xf numFmtId="49" fontId="57" fillId="26" borderId="11" xfId="0" applyNumberFormat="1" applyFont="1" applyFill="1" applyBorder="1" applyAlignment="1">
      <alignment horizontal="center" vertical="center" wrapText="1"/>
    </xf>
    <xf numFmtId="190" fontId="57" fillId="26" borderId="11" xfId="0" applyNumberFormat="1" applyFont="1" applyFill="1" applyBorder="1" applyAlignment="1">
      <alignment horizontal="center" vertical="center" wrapText="1"/>
    </xf>
    <xf numFmtId="49" fontId="21" fillId="0" borderId="11" xfId="0" applyNumberFormat="1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0" fillId="0" borderId="0" xfId="0" applyFont="1" applyFill="1" applyAlignment="1">
      <alignment horizontal="center" vertical="center" wrapText="1"/>
    </xf>
    <xf numFmtId="0" fontId="83" fillId="0" borderId="0" xfId="0" applyFont="1" applyFill="1" applyBorder="1"/>
    <xf numFmtId="0" fontId="36" fillId="0" borderId="0" xfId="0" applyFont="1" applyFill="1" applyBorder="1"/>
    <xf numFmtId="0" fontId="31" fillId="0" borderId="0" xfId="0" applyFont="1" applyFill="1" applyBorder="1"/>
    <xf numFmtId="0" fontId="31" fillId="0" borderId="0" xfId="0" applyFont="1" applyFill="1"/>
    <xf numFmtId="0" fontId="92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/>
    </xf>
    <xf numFmtId="0" fontId="20" fillId="26" borderId="0" xfId="0" applyFont="1" applyFill="1" applyAlignment="1">
      <alignment horizontal="center" vertical="center" wrapText="1"/>
    </xf>
    <xf numFmtId="0" fontId="21" fillId="26" borderId="0" xfId="0" applyFont="1" applyFill="1" applyAlignment="1">
      <alignment horizontal="left" vertical="center"/>
    </xf>
    <xf numFmtId="0" fontId="21" fillId="26" borderId="0" xfId="0" applyFont="1" applyFill="1" applyAlignment="1">
      <alignment horizontal="left" vertical="center" wrapText="1"/>
    </xf>
    <xf numFmtId="0" fontId="92" fillId="26" borderId="0" xfId="0" applyFont="1" applyFill="1" applyAlignment="1">
      <alignment horizontal="center" vertical="center" wrapText="1"/>
    </xf>
    <xf numFmtId="0" fontId="94" fillId="0" borderId="0" xfId="0" applyFont="1" applyFill="1" applyAlignment="1"/>
    <xf numFmtId="0" fontId="33" fillId="0" borderId="0" xfId="0" applyFont="1" applyFill="1" applyAlignment="1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top" wrapText="1"/>
    </xf>
    <xf numFmtId="0" fontId="51" fillId="0" borderId="0" xfId="0" applyFont="1" applyFill="1" applyAlignment="1">
      <alignment horizontal="center"/>
    </xf>
    <xf numFmtId="0" fontId="45" fillId="0" borderId="0" xfId="0" applyFont="1" applyFill="1" applyBorder="1" applyAlignment="1">
      <alignment horizontal="center" vertical="top" wrapText="1"/>
    </xf>
    <xf numFmtId="0" fontId="96" fillId="0" borderId="11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top" wrapText="1"/>
    </xf>
    <xf numFmtId="4" fontId="4" fillId="0" borderId="0" xfId="0" applyNumberFormat="1" applyFont="1" applyFill="1" applyBorder="1" applyAlignment="1">
      <alignment vertical="center"/>
    </xf>
    <xf numFmtId="0" fontId="4" fillId="0" borderId="12" xfId="0" applyFont="1" applyFill="1" applyBorder="1"/>
    <xf numFmtId="0" fontId="4" fillId="0" borderId="12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4" fontId="4" fillId="0" borderId="0" xfId="0" applyNumberFormat="1" applyFont="1" applyFill="1"/>
    <xf numFmtId="203" fontId="4" fillId="0" borderId="0" xfId="0" applyNumberFormat="1" applyFont="1" applyFill="1"/>
    <xf numFmtId="4" fontId="7" fillId="0" borderId="11" xfId="0" applyNumberFormat="1" applyFont="1" applyFill="1" applyBorder="1" applyAlignment="1">
      <alignment horizontal="center" vertical="center" wrapText="1"/>
    </xf>
    <xf numFmtId="4" fontId="20" fillId="0" borderId="11" xfId="0" applyNumberFormat="1" applyFont="1" applyFill="1" applyBorder="1" applyAlignment="1">
      <alignment horizontal="right" vertical="center" wrapText="1"/>
    </xf>
    <xf numFmtId="4" fontId="21" fillId="0" borderId="11" xfId="0" applyNumberFormat="1" applyFont="1" applyFill="1" applyBorder="1" applyAlignment="1">
      <alignment horizontal="right" vertical="center" wrapText="1"/>
    </xf>
    <xf numFmtId="4" fontId="21" fillId="26" borderId="11" xfId="0" applyNumberFormat="1" applyFont="1" applyFill="1" applyBorder="1" applyAlignment="1">
      <alignment horizontal="right" vertical="center" wrapText="1"/>
    </xf>
    <xf numFmtId="190" fontId="81" fillId="0" borderId="11" xfId="0" applyNumberFormat="1" applyFont="1" applyFill="1" applyBorder="1" applyAlignment="1">
      <alignment horizontal="center" vertical="center" wrapText="1"/>
    </xf>
    <xf numFmtId="4" fontId="81" fillId="0" borderId="11" xfId="0" applyNumberFormat="1" applyFont="1" applyFill="1" applyBorder="1" applyAlignment="1">
      <alignment horizontal="right" vertical="center" wrapText="1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 applyAlignment="1">
      <alignment vertical="center"/>
    </xf>
    <xf numFmtId="0" fontId="48" fillId="0" borderId="0" xfId="0" applyFont="1" applyFill="1" applyAlignment="1">
      <alignment horizontal="centerContinuous"/>
    </xf>
    <xf numFmtId="0" fontId="98" fillId="26" borderId="0" xfId="0" applyFont="1" applyFill="1"/>
    <xf numFmtId="0" fontId="99" fillId="26" borderId="0" xfId="0" applyFont="1" applyFill="1"/>
    <xf numFmtId="0" fontId="26" fillId="0" borderId="0" xfId="0" applyFont="1" applyFill="1" applyBorder="1" applyAlignment="1">
      <alignment horizontal="center" vertical="center" wrapText="1"/>
    </xf>
    <xf numFmtId="0" fontId="103" fillId="26" borderId="0" xfId="0" applyFont="1" applyFill="1"/>
    <xf numFmtId="0" fontId="34" fillId="26" borderId="11" xfId="0" applyFont="1" applyFill="1" applyBorder="1" applyAlignment="1" applyProtection="1">
      <alignment horizontal="center"/>
    </xf>
    <xf numFmtId="190" fontId="103" fillId="26" borderId="0" xfId="0" applyNumberFormat="1" applyFont="1" applyFill="1"/>
    <xf numFmtId="0" fontId="105" fillId="26" borderId="13" xfId="0" applyFont="1" applyFill="1" applyBorder="1" applyAlignment="1" applyProtection="1">
      <alignment horizontal="center"/>
    </xf>
    <xf numFmtId="0" fontId="105" fillId="26" borderId="13" xfId="0" applyFont="1" applyFill="1" applyBorder="1" applyAlignment="1" applyProtection="1">
      <alignment vertical="center" wrapText="1"/>
    </xf>
    <xf numFmtId="190" fontId="106" fillId="26" borderId="13" xfId="0" applyNumberFormat="1" applyFont="1" applyFill="1" applyBorder="1" applyAlignment="1">
      <alignment horizontal="center" wrapText="1"/>
    </xf>
    <xf numFmtId="190" fontId="98" fillId="26" borderId="0" xfId="0" applyNumberFormat="1" applyFont="1" applyFill="1"/>
    <xf numFmtId="0" fontId="105" fillId="26" borderId="14" xfId="0" applyFont="1" applyFill="1" applyBorder="1" applyAlignment="1" applyProtection="1">
      <alignment horizontal="center"/>
    </xf>
    <xf numFmtId="0" fontId="106" fillId="26" borderId="14" xfId="0" applyFont="1" applyFill="1" applyBorder="1" applyAlignment="1" applyProtection="1">
      <alignment vertical="center" wrapText="1"/>
    </xf>
    <xf numFmtId="190" fontId="106" fillId="26" borderId="14" xfId="0" applyNumberFormat="1" applyFont="1" applyFill="1" applyBorder="1" applyAlignment="1">
      <alignment horizontal="center" wrapText="1"/>
    </xf>
    <xf numFmtId="0" fontId="106" fillId="26" borderId="14" xfId="0" applyFont="1" applyFill="1" applyBorder="1" applyAlignment="1" applyProtection="1">
      <alignment horizontal="center"/>
    </xf>
    <xf numFmtId="0" fontId="107" fillId="26" borderId="14" xfId="0" applyFont="1" applyFill="1" applyBorder="1" applyAlignment="1" applyProtection="1">
      <alignment vertical="center" wrapText="1"/>
    </xf>
    <xf numFmtId="0" fontId="106" fillId="26" borderId="15" xfId="0" applyFont="1" applyFill="1" applyBorder="1" applyAlignment="1" applyProtection="1">
      <alignment horizontal="center"/>
    </xf>
    <xf numFmtId="0" fontId="107" fillId="26" borderId="15" xfId="0" applyFont="1" applyFill="1" applyBorder="1" applyAlignment="1" applyProtection="1">
      <alignment vertical="center" wrapText="1"/>
    </xf>
    <xf numFmtId="190" fontId="106" fillId="26" borderId="15" xfId="0" applyNumberFormat="1" applyFont="1" applyFill="1" applyBorder="1" applyAlignment="1">
      <alignment horizontal="center" wrapText="1"/>
    </xf>
    <xf numFmtId="0" fontId="34" fillId="26" borderId="11" xfId="0" applyFont="1" applyFill="1" applyBorder="1" applyAlignment="1" applyProtection="1">
      <alignment vertical="center" wrapText="1"/>
    </xf>
    <xf numFmtId="190" fontId="57" fillId="26" borderId="11" xfId="0" applyNumberFormat="1" applyFont="1" applyFill="1" applyBorder="1" applyAlignment="1">
      <alignment horizontal="center" wrapText="1"/>
    </xf>
    <xf numFmtId="190" fontId="57" fillId="26" borderId="11" xfId="0" applyNumberFormat="1" applyFont="1" applyFill="1" applyBorder="1" applyAlignment="1">
      <alignment horizontal="right" wrapText="1"/>
    </xf>
    <xf numFmtId="0" fontId="106" fillId="26" borderId="13" xfId="0" applyFont="1" applyFill="1" applyBorder="1" applyAlignment="1" applyProtection="1">
      <alignment vertical="center" wrapText="1"/>
    </xf>
    <xf numFmtId="0" fontId="57" fillId="26" borderId="11" xfId="0" applyFont="1" applyFill="1" applyBorder="1" applyAlignment="1" applyProtection="1">
      <alignment vertical="center" wrapText="1"/>
    </xf>
    <xf numFmtId="190" fontId="57" fillId="26" borderId="11" xfId="0" applyNumberFormat="1" applyFont="1" applyFill="1" applyBorder="1" applyAlignment="1">
      <alignment horizontal="center"/>
    </xf>
    <xf numFmtId="190" fontId="57" fillId="26" borderId="11" xfId="0" applyNumberFormat="1" applyFont="1" applyFill="1" applyBorder="1" applyAlignment="1">
      <alignment horizontal="right"/>
    </xf>
    <xf numFmtId="0" fontId="57" fillId="26" borderId="11" xfId="0" applyFont="1" applyFill="1" applyBorder="1" applyAlignment="1" applyProtection="1">
      <alignment horizontal="center"/>
    </xf>
    <xf numFmtId="0" fontId="108" fillId="26" borderId="11" xfId="0" applyFont="1" applyFill="1" applyBorder="1" applyAlignment="1" applyProtection="1">
      <alignment vertical="center" wrapText="1"/>
    </xf>
    <xf numFmtId="0" fontId="106" fillId="26" borderId="13" xfId="0" applyFont="1" applyFill="1" applyBorder="1" applyAlignment="1" applyProtection="1">
      <alignment horizontal="center"/>
    </xf>
    <xf numFmtId="0" fontId="107" fillId="26" borderId="13" xfId="0" applyFont="1" applyFill="1" applyBorder="1" applyAlignment="1" applyProtection="1">
      <alignment vertical="center" wrapText="1"/>
    </xf>
    <xf numFmtId="190" fontId="106" fillId="26" borderId="13" xfId="0" applyNumberFormat="1" applyFont="1" applyFill="1" applyBorder="1" applyAlignment="1">
      <alignment horizontal="center"/>
    </xf>
    <xf numFmtId="0" fontId="105" fillId="26" borderId="14" xfId="0" applyFont="1" applyFill="1" applyBorder="1" applyAlignment="1" applyProtection="1">
      <alignment vertical="center" wrapText="1"/>
    </xf>
    <xf numFmtId="190" fontId="106" fillId="26" borderId="14" xfId="0" applyNumberFormat="1" applyFont="1" applyFill="1" applyBorder="1" applyAlignment="1">
      <alignment horizontal="center"/>
    </xf>
    <xf numFmtId="0" fontId="109" fillId="26" borderId="0" xfId="0" applyFont="1" applyFill="1"/>
    <xf numFmtId="0" fontId="93" fillId="26" borderId="14" xfId="0" applyFont="1" applyFill="1" applyBorder="1" applyAlignment="1" applyProtection="1">
      <alignment horizontal="center"/>
    </xf>
    <xf numFmtId="0" fontId="93" fillId="26" borderId="14" xfId="0" applyFont="1" applyFill="1" applyBorder="1" applyAlignment="1" applyProtection="1">
      <alignment horizontal="left" vertical="center" wrapText="1"/>
    </xf>
    <xf numFmtId="190" fontId="93" fillId="26" borderId="14" xfId="0" applyNumberFormat="1" applyFont="1" applyFill="1" applyBorder="1" applyAlignment="1"/>
    <xf numFmtId="190" fontId="93" fillId="26" borderId="14" xfId="0" applyNumberFormat="1" applyFont="1" applyFill="1" applyBorder="1" applyAlignment="1">
      <alignment wrapText="1"/>
    </xf>
    <xf numFmtId="0" fontId="98" fillId="26" borderId="14" xfId="0" applyFont="1" applyFill="1" applyBorder="1" applyAlignment="1" applyProtection="1">
      <alignment horizontal="center"/>
    </xf>
    <xf numFmtId="0" fontId="98" fillId="26" borderId="14" xfId="0" applyFont="1" applyFill="1" applyBorder="1" applyAlignment="1" applyProtection="1">
      <alignment vertical="center" wrapText="1"/>
    </xf>
    <xf numFmtId="190" fontId="98" fillId="26" borderId="14" xfId="0" applyNumberFormat="1" applyFont="1" applyFill="1" applyBorder="1" applyAlignment="1"/>
    <xf numFmtId="190" fontId="106" fillId="26" borderId="15" xfId="0" applyNumberFormat="1" applyFont="1" applyFill="1" applyBorder="1" applyAlignment="1">
      <alignment horizontal="center"/>
    </xf>
    <xf numFmtId="0" fontId="34" fillId="26" borderId="11" xfId="0" applyFont="1" applyFill="1" applyBorder="1" applyAlignment="1" applyProtection="1">
      <alignment horizontal="center" vertical="center"/>
    </xf>
    <xf numFmtId="4" fontId="57" fillId="26" borderId="11" xfId="0" applyNumberFormat="1" applyFont="1" applyFill="1" applyBorder="1" applyAlignment="1">
      <alignment horizontal="right"/>
    </xf>
    <xf numFmtId="4" fontId="57" fillId="26" borderId="11" xfId="0" applyNumberFormat="1" applyFont="1" applyFill="1" applyBorder="1" applyAlignment="1">
      <alignment horizontal="right" wrapText="1"/>
    </xf>
    <xf numFmtId="4" fontId="57" fillId="26" borderId="11" xfId="0" applyNumberFormat="1" applyFont="1" applyFill="1" applyBorder="1" applyAlignment="1">
      <alignment horizontal="right" vertical="center"/>
    </xf>
    <xf numFmtId="0" fontId="57" fillId="26" borderId="11" xfId="0" applyFont="1" applyFill="1" applyBorder="1" applyAlignment="1" applyProtection="1">
      <alignment horizontal="center" vertical="center"/>
    </xf>
    <xf numFmtId="0" fontId="110" fillId="26" borderId="0" xfId="0" applyFont="1" applyFill="1" applyAlignment="1">
      <alignment horizontal="left" indent="2"/>
    </xf>
    <xf numFmtId="0" fontId="4" fillId="26" borderId="0" xfId="0" applyFont="1" applyFill="1" applyAlignment="1">
      <alignment wrapText="1"/>
    </xf>
    <xf numFmtId="0" fontId="110" fillId="26" borderId="0" xfId="0" applyFont="1" applyFill="1" applyBorder="1"/>
    <xf numFmtId="0" fontId="111" fillId="26" borderId="0" xfId="0" applyFont="1" applyFill="1"/>
    <xf numFmtId="0" fontId="29" fillId="26" borderId="0" xfId="0" applyFont="1" applyFill="1"/>
    <xf numFmtId="0" fontId="106" fillId="26" borderId="15" xfId="0" applyFont="1" applyFill="1" applyBorder="1" applyAlignment="1" applyProtection="1">
      <alignment vertical="center" wrapText="1"/>
    </xf>
    <xf numFmtId="0" fontId="83" fillId="26" borderId="0" xfId="0" applyFont="1" applyFill="1"/>
    <xf numFmtId="4" fontId="34" fillId="26" borderId="11" xfId="0" applyNumberFormat="1" applyFont="1" applyFill="1" applyBorder="1" applyAlignment="1">
      <alignment horizontal="right" wrapText="1"/>
    </xf>
    <xf numFmtId="0" fontId="105" fillId="26" borderId="14" xfId="0" applyFont="1" applyFill="1" applyBorder="1" applyAlignment="1" applyProtection="1">
      <alignment horizontal="center" vertical="center" wrapText="1"/>
    </xf>
    <xf numFmtId="0" fontId="93" fillId="26" borderId="16" xfId="0" applyFont="1" applyFill="1" applyBorder="1" applyAlignment="1" applyProtection="1">
      <alignment horizontal="center"/>
    </xf>
    <xf numFmtId="0" fontId="93" fillId="26" borderId="16" xfId="0" applyFont="1" applyFill="1" applyBorder="1" applyAlignment="1" applyProtection="1">
      <alignment horizontal="center" vertical="center" wrapText="1"/>
    </xf>
    <xf numFmtId="190" fontId="93" fillId="26" borderId="16" xfId="0" applyNumberFormat="1" applyFont="1" applyFill="1" applyBorder="1" applyAlignment="1"/>
    <xf numFmtId="190" fontId="93" fillId="26" borderId="16" xfId="0" applyNumberFormat="1" applyFont="1" applyFill="1" applyBorder="1" applyAlignment="1">
      <alignment wrapText="1"/>
    </xf>
    <xf numFmtId="0" fontId="102" fillId="26" borderId="11" xfId="0" applyFont="1" applyFill="1" applyBorder="1" applyAlignment="1" applyProtection="1">
      <alignment horizontal="center" vertical="top" wrapText="1"/>
    </xf>
    <xf numFmtId="0" fontId="106" fillId="26" borderId="16" xfId="0" applyFont="1" applyFill="1" applyBorder="1" applyAlignment="1" applyProtection="1">
      <alignment horizontal="center"/>
    </xf>
    <xf numFmtId="0" fontId="106" fillId="26" borderId="16" xfId="0" applyFont="1" applyFill="1" applyBorder="1" applyAlignment="1" applyProtection="1">
      <alignment vertical="center" wrapText="1"/>
    </xf>
    <xf numFmtId="190" fontId="106" fillId="26" borderId="16" xfId="0" applyNumberFormat="1" applyFont="1" applyFill="1" applyBorder="1" applyAlignment="1">
      <alignment horizontal="center"/>
    </xf>
    <xf numFmtId="190" fontId="106" fillId="26" borderId="16" xfId="0" applyNumberFormat="1" applyFont="1" applyFill="1" applyBorder="1" applyAlignment="1">
      <alignment horizontal="center" wrapText="1"/>
    </xf>
    <xf numFmtId="0" fontId="112" fillId="26" borderId="0" xfId="0" applyFont="1" applyFill="1"/>
    <xf numFmtId="0" fontId="113" fillId="26" borderId="0" xfId="0" applyFont="1" applyFill="1"/>
    <xf numFmtId="0" fontId="114" fillId="26" borderId="0" xfId="0" applyFont="1" applyFill="1"/>
    <xf numFmtId="0" fontId="105" fillId="26" borderId="16" xfId="0" applyFont="1" applyFill="1" applyBorder="1" applyAlignment="1" applyProtection="1">
      <alignment horizontal="center"/>
      <protection hidden="1"/>
    </xf>
    <xf numFmtId="0" fontId="105" fillId="26" borderId="16" xfId="0" applyFont="1" applyFill="1" applyBorder="1" applyAlignment="1" applyProtection="1">
      <alignment vertical="center" wrapText="1"/>
    </xf>
    <xf numFmtId="0" fontId="57" fillId="26" borderId="17" xfId="0" applyFont="1" applyFill="1" applyBorder="1" applyAlignment="1" applyProtection="1">
      <alignment horizontal="center"/>
    </xf>
    <xf numFmtId="0" fontId="57" fillId="26" borderId="17" xfId="0" applyFont="1" applyFill="1" applyBorder="1" applyAlignment="1" applyProtection="1">
      <alignment vertical="center" wrapText="1"/>
    </xf>
    <xf numFmtId="4" fontId="57" fillId="26" borderId="17" xfId="0" applyNumberFormat="1" applyFont="1" applyFill="1" applyBorder="1" applyAlignment="1">
      <alignment horizontal="right"/>
    </xf>
    <xf numFmtId="4" fontId="57" fillId="26" borderId="17" xfId="0" applyNumberFormat="1" applyFont="1" applyFill="1" applyBorder="1" applyAlignment="1">
      <alignment horizontal="right" wrapText="1"/>
    </xf>
    <xf numFmtId="0" fontId="57" fillId="26" borderId="11" xfId="0" applyFont="1" applyFill="1" applyBorder="1" applyAlignment="1" applyProtection="1">
      <alignment horizontal="center"/>
      <protection hidden="1"/>
    </xf>
    <xf numFmtId="0" fontId="105" fillId="26" borderId="13" xfId="0" applyFont="1" applyFill="1" applyBorder="1" applyAlignment="1" applyProtection="1">
      <alignment horizontal="center"/>
      <protection hidden="1"/>
    </xf>
    <xf numFmtId="0" fontId="105" fillId="26" borderId="15" xfId="0" applyFont="1" applyFill="1" applyBorder="1" applyAlignment="1" applyProtection="1">
      <alignment horizontal="center"/>
      <protection hidden="1"/>
    </xf>
    <xf numFmtId="0" fontId="105" fillId="26" borderId="15" xfId="0" applyFont="1" applyFill="1" applyBorder="1" applyAlignment="1" applyProtection="1">
      <alignment vertical="center" wrapText="1"/>
    </xf>
    <xf numFmtId="0" fontId="106" fillId="26" borderId="14" xfId="0" applyFont="1" applyFill="1" applyBorder="1" applyAlignment="1" applyProtection="1">
      <alignment horizontal="center"/>
      <protection hidden="1"/>
    </xf>
    <xf numFmtId="0" fontId="106" fillId="26" borderId="15" xfId="0" applyFont="1" applyFill="1" applyBorder="1" applyAlignment="1" applyProtection="1">
      <alignment horizontal="center"/>
      <protection hidden="1"/>
    </xf>
    <xf numFmtId="0" fontId="115" fillId="26" borderId="0" xfId="0" applyFont="1" applyFill="1" applyBorder="1"/>
    <xf numFmtId="0" fontId="116" fillId="26" borderId="0" xfId="500" applyFont="1" applyFill="1" applyBorder="1" applyAlignment="1" applyProtection="1">
      <alignment horizontal="left" vertical="center" wrapText="1"/>
      <protection hidden="1"/>
    </xf>
    <xf numFmtId="190" fontId="116" fillId="26" borderId="0" xfId="565" applyNumberFormat="1" applyFont="1" applyFill="1" applyBorder="1" applyAlignment="1" applyProtection="1">
      <alignment vertical="center"/>
    </xf>
    <xf numFmtId="190" fontId="116" fillId="0" borderId="0" xfId="565" applyNumberFormat="1" applyFont="1" applyFill="1" applyBorder="1" applyAlignment="1" applyProtection="1">
      <alignment vertical="center"/>
    </xf>
    <xf numFmtId="190" fontId="1" fillId="0" borderId="0" xfId="0" applyNumberFormat="1" applyFont="1" applyFill="1"/>
    <xf numFmtId="0" fontId="118" fillId="26" borderId="0" xfId="0" applyFont="1" applyFill="1" applyBorder="1" applyAlignment="1">
      <alignment horizontal="left"/>
    </xf>
    <xf numFmtId="0" fontId="34" fillId="26" borderId="0" xfId="0" applyFont="1" applyFill="1" applyBorder="1" applyAlignment="1">
      <alignment horizontal="left"/>
    </xf>
    <xf numFmtId="0" fontId="119" fillId="26" borderId="0" xfId="0" applyFont="1" applyFill="1"/>
    <xf numFmtId="0" fontId="34" fillId="26" borderId="0" xfId="0" applyFont="1" applyFill="1" applyAlignment="1">
      <alignment horizontal="center" wrapText="1"/>
    </xf>
    <xf numFmtId="190" fontId="109" fillId="26" borderId="0" xfId="0" applyNumberFormat="1" applyFont="1" applyFill="1"/>
    <xf numFmtId="203" fontId="109" fillId="26" borderId="0" xfId="0" applyNumberFormat="1" applyFont="1" applyFill="1"/>
    <xf numFmtId="4" fontId="109" fillId="26" borderId="0" xfId="0" applyNumberFormat="1" applyFont="1" applyFill="1"/>
    <xf numFmtId="0" fontId="21" fillId="26" borderId="0" xfId="0" applyFont="1" applyFill="1" applyAlignment="1">
      <alignment horizontal="center" wrapText="1"/>
    </xf>
    <xf numFmtId="0" fontId="21" fillId="26" borderId="0" xfId="0" applyFont="1" applyFill="1" applyBorder="1" applyAlignment="1">
      <alignment horizontal="left" vertical="center" wrapText="1"/>
    </xf>
    <xf numFmtId="0" fontId="127" fillId="26" borderId="0" xfId="0" applyFont="1" applyFill="1" applyBorder="1" applyAlignment="1">
      <alignment horizontal="center" vertical="center" wrapText="1"/>
    </xf>
    <xf numFmtId="0" fontId="57" fillId="0" borderId="1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26" borderId="0" xfId="0" applyFont="1" applyFill="1" applyBorder="1" applyAlignment="1">
      <alignment horizontal="left" wrapText="1"/>
    </xf>
    <xf numFmtId="191" fontId="21" fillId="0" borderId="0" xfId="0" applyNumberFormat="1" applyFont="1"/>
    <xf numFmtId="190" fontId="21" fillId="0" borderId="0" xfId="0" applyNumberFormat="1" applyFont="1"/>
    <xf numFmtId="0" fontId="21" fillId="0" borderId="0" xfId="0" applyFont="1"/>
    <xf numFmtId="0" fontId="81" fillId="0" borderId="0" xfId="0" applyFont="1" applyFill="1" applyAlignment="1">
      <alignment horizontal="center"/>
    </xf>
    <xf numFmtId="4" fontId="21" fillId="0" borderId="0" xfId="0" applyNumberFormat="1" applyFont="1"/>
    <xf numFmtId="0" fontId="21" fillId="26" borderId="0" xfId="0" applyFont="1" applyFill="1" applyAlignment="1">
      <alignment horizontal="center"/>
    </xf>
    <xf numFmtId="0" fontId="21" fillId="26" borderId="0" xfId="0" applyFont="1" applyFill="1"/>
    <xf numFmtId="0" fontId="20" fillId="26" borderId="0" xfId="0" applyFont="1" applyFill="1" applyAlignment="1">
      <alignment vertical="center"/>
    </xf>
    <xf numFmtId="0" fontId="20" fillId="26" borderId="0" xfId="0" applyFont="1" applyFill="1" applyAlignment="1">
      <alignment horizontal="center" vertical="center"/>
    </xf>
    <xf numFmtId="0" fontId="128" fillId="26" borderId="0" xfId="0" applyFont="1" applyFill="1" applyBorder="1" applyAlignment="1">
      <alignment horizontal="center" vertical="top"/>
    </xf>
    <xf numFmtId="0" fontId="20" fillId="26" borderId="0" xfId="0" applyFont="1" applyFill="1" applyBorder="1" applyAlignment="1">
      <alignment horizontal="center" vertical="center" wrapText="1"/>
    </xf>
    <xf numFmtId="0" fontId="127" fillId="26" borderId="0" xfId="0" applyFont="1" applyFill="1" applyBorder="1" applyAlignment="1">
      <alignment horizont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0" xfId="0" applyFont="1" applyFill="1"/>
    <xf numFmtId="0" fontId="21" fillId="26" borderId="11" xfId="0" applyFont="1" applyFill="1" applyBorder="1" applyAlignment="1">
      <alignment horizontal="center"/>
    </xf>
    <xf numFmtId="0" fontId="21" fillId="26" borderId="11" xfId="0" applyFont="1" applyFill="1" applyBorder="1"/>
    <xf numFmtId="0" fontId="21" fillId="26" borderId="11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 wrapText="1"/>
    </xf>
    <xf numFmtId="4" fontId="21" fillId="0" borderId="11" xfId="0" applyNumberFormat="1" applyFont="1" applyBorder="1" applyAlignment="1">
      <alignment horizontal="center" vertical="center"/>
    </xf>
    <xf numFmtId="4" fontId="20" fillId="0" borderId="11" xfId="0" applyNumberFormat="1" applyFont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left" vertical="center" wrapText="1"/>
    </xf>
    <xf numFmtId="0" fontId="20" fillId="26" borderId="0" xfId="0" applyFont="1" applyFill="1" applyBorder="1" applyAlignment="1">
      <alignment horizontal="left"/>
    </xf>
    <xf numFmtId="0" fontId="20" fillId="26" borderId="18" xfId="0" applyFont="1" applyFill="1" applyBorder="1" applyAlignment="1">
      <alignment horizontal="left"/>
    </xf>
    <xf numFmtId="0" fontId="20" fillId="26" borderId="18" xfId="0" applyFont="1" applyFill="1" applyBorder="1" applyAlignment="1">
      <alignment horizontal="center" wrapText="1"/>
    </xf>
    <xf numFmtId="0" fontId="20" fillId="26" borderId="0" xfId="0" applyFont="1" applyFill="1" applyAlignment="1">
      <alignment horizontal="center" wrapText="1"/>
    </xf>
    <xf numFmtId="0" fontId="81" fillId="0" borderId="0" xfId="0" applyFont="1"/>
    <xf numFmtId="0" fontId="81" fillId="0" borderId="0" xfId="0" applyFont="1" applyBorder="1" applyAlignment="1">
      <alignment horizontal="center"/>
    </xf>
    <xf numFmtId="0" fontId="81" fillId="0" borderId="0" xfId="0" applyFont="1" applyBorder="1"/>
    <xf numFmtId="4" fontId="20" fillId="0" borderId="0" xfId="0" applyNumberFormat="1" applyFont="1" applyBorder="1"/>
    <xf numFmtId="190" fontId="81" fillId="0" borderId="0" xfId="0" applyNumberFormat="1" applyFont="1"/>
    <xf numFmtId="0" fontId="20" fillId="0" borderId="0" xfId="0" applyFont="1" applyAlignment="1">
      <alignment horizontal="center"/>
    </xf>
    <xf numFmtId="3" fontId="81" fillId="0" borderId="0" xfId="0" applyNumberFormat="1" applyFont="1" applyBorder="1" applyAlignment="1">
      <alignment horizontal="center" vertical="center"/>
    </xf>
    <xf numFmtId="4" fontId="20" fillId="26" borderId="0" xfId="0" applyNumberFormat="1" applyFont="1" applyFill="1" applyAlignment="1">
      <alignment horizontal="center" vertical="center"/>
    </xf>
    <xf numFmtId="0" fontId="20" fillId="0" borderId="0" xfId="0" applyFont="1"/>
    <xf numFmtId="203" fontId="21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21" fillId="0" borderId="11" xfId="548" applyNumberFormat="1" applyFont="1" applyFill="1" applyBorder="1" applyAlignment="1">
      <alignment horizontal="center" vertical="center" wrapText="1"/>
    </xf>
    <xf numFmtId="0" fontId="21" fillId="0" borderId="11" xfId="501" applyFont="1" applyFill="1" applyBorder="1" applyAlignment="1">
      <alignment horizontal="left" vertical="center" wrapText="1"/>
    </xf>
    <xf numFmtId="4" fontId="21" fillId="0" borderId="11" xfId="0" applyNumberFormat="1" applyFont="1" applyBorder="1" applyAlignment="1">
      <alignment horizontal="center" vertical="center" wrapText="1"/>
    </xf>
    <xf numFmtId="4" fontId="20" fillId="0" borderId="11" xfId="0" applyNumberFormat="1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4" fontId="81" fillId="0" borderId="11" xfId="0" applyNumberFormat="1" applyFont="1" applyFill="1" applyBorder="1" applyAlignment="1">
      <alignment horizontal="center" vertical="center"/>
    </xf>
    <xf numFmtId="0" fontId="21" fillId="26" borderId="11" xfId="0" applyFont="1" applyFill="1" applyBorder="1" applyAlignment="1">
      <alignment horizontal="center" vertical="center" wrapText="1"/>
    </xf>
    <xf numFmtId="49" fontId="57" fillId="0" borderId="11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0" fontId="129" fillId="0" borderId="11" xfId="0" applyFont="1" applyBorder="1" applyAlignment="1">
      <alignment horizontal="center" vertical="center" wrapText="1"/>
    </xf>
    <xf numFmtId="0" fontId="8" fillId="26" borderId="19" xfId="0" applyFont="1" applyFill="1" applyBorder="1" applyAlignment="1">
      <alignment horizontal="center" vertical="center" wrapText="1"/>
    </xf>
    <xf numFmtId="4" fontId="81" fillId="26" borderId="19" xfId="0" applyNumberFormat="1" applyFont="1" applyFill="1" applyBorder="1" applyAlignment="1">
      <alignment horizontal="right" vertical="center" wrapText="1"/>
    </xf>
    <xf numFmtId="0" fontId="48" fillId="26" borderId="0" xfId="0" applyFont="1" applyFill="1" applyBorder="1" applyAlignment="1"/>
    <xf numFmtId="4" fontId="81" fillId="26" borderId="0" xfId="0" applyNumberFormat="1" applyFont="1" applyFill="1" applyBorder="1" applyAlignment="1">
      <alignment horizontal="right" vertical="center" wrapText="1"/>
    </xf>
    <xf numFmtId="0" fontId="21" fillId="0" borderId="0" xfId="0" applyFont="1" applyFill="1" applyAlignment="1">
      <alignment horizontal="left" vertical="center" wrapText="1"/>
    </xf>
    <xf numFmtId="0" fontId="98" fillId="0" borderId="0" xfId="0" applyFont="1" applyFill="1"/>
    <xf numFmtId="0" fontId="99" fillId="0" borderId="0" xfId="0" applyFont="1" applyFill="1"/>
    <xf numFmtId="0" fontId="93" fillId="0" borderId="0" xfId="0" applyFont="1" applyFill="1" applyAlignment="1">
      <alignment horizontal="center" wrapText="1"/>
    </xf>
    <xf numFmtId="0" fontId="54" fillId="0" borderId="0" xfId="0" applyFont="1" applyFill="1" applyAlignment="1">
      <alignment horizontal="left" wrapText="1"/>
    </xf>
    <xf numFmtId="0" fontId="98" fillId="0" borderId="0" xfId="0" applyFont="1" applyFill="1" applyAlignment="1">
      <alignment wrapText="1"/>
    </xf>
    <xf numFmtId="0" fontId="99" fillId="0" borderId="0" xfId="0" applyFont="1" applyFill="1" applyAlignment="1">
      <alignment wrapText="1"/>
    </xf>
    <xf numFmtId="0" fontId="100" fillId="0" borderId="0" xfId="0" applyFont="1" applyFill="1" applyAlignment="1">
      <alignment horizontal="center" wrapText="1"/>
    </xf>
    <xf numFmtId="0" fontId="98" fillId="0" borderId="0" xfId="0" applyFont="1" applyFill="1" applyAlignment="1"/>
    <xf numFmtId="0" fontId="99" fillId="0" borderId="0" xfId="0" applyFont="1" applyFill="1" applyAlignment="1"/>
    <xf numFmtId="0" fontId="59" fillId="0" borderId="0" xfId="0" applyFont="1" applyFill="1" applyAlignment="1">
      <alignment horizontal="center" vertical="top"/>
    </xf>
    <xf numFmtId="0" fontId="103" fillId="0" borderId="0" xfId="0" applyFont="1" applyFill="1"/>
    <xf numFmtId="0" fontId="34" fillId="0" borderId="11" xfId="0" applyFont="1" applyFill="1" applyBorder="1" applyAlignment="1" applyProtection="1">
      <alignment horizontal="center"/>
    </xf>
    <xf numFmtId="0" fontId="34" fillId="0" borderId="11" xfId="0" applyFont="1" applyFill="1" applyBorder="1" applyAlignment="1" applyProtection="1">
      <alignment horizontal="center" vertical="center" wrapText="1"/>
    </xf>
    <xf numFmtId="4" fontId="34" fillId="0" borderId="11" xfId="0" applyNumberFormat="1" applyFont="1" applyFill="1" applyBorder="1" applyAlignment="1">
      <alignment horizontal="right" vertical="center" wrapText="1"/>
    </xf>
    <xf numFmtId="190" fontId="103" fillId="0" borderId="0" xfId="0" applyNumberFormat="1" applyFont="1" applyFill="1"/>
    <xf numFmtId="0" fontId="34" fillId="0" borderId="11" xfId="0" applyFont="1" applyFill="1" applyBorder="1" applyAlignment="1" applyProtection="1">
      <alignment horizontal="left" vertical="center" wrapText="1"/>
    </xf>
    <xf numFmtId="4" fontId="34" fillId="0" borderId="11" xfId="0" applyNumberFormat="1" applyFont="1" applyFill="1" applyBorder="1" applyAlignment="1">
      <alignment horizontal="right"/>
    </xf>
    <xf numFmtId="0" fontId="83" fillId="0" borderId="0" xfId="0" applyFont="1" applyFill="1"/>
    <xf numFmtId="0" fontId="109" fillId="0" borderId="0" xfId="0" applyFont="1" applyFill="1"/>
    <xf numFmtId="0" fontId="57" fillId="0" borderId="11" xfId="0" applyFont="1" applyFill="1" applyBorder="1" applyAlignment="1" applyProtection="1">
      <alignment horizontal="center"/>
    </xf>
    <xf numFmtId="0" fontId="57" fillId="0" borderId="11" xfId="0" applyFont="1" applyFill="1" applyBorder="1" applyAlignment="1" applyProtection="1">
      <alignment horizontal="left" wrapText="1"/>
    </xf>
    <xf numFmtId="4" fontId="57" fillId="0" borderId="11" xfId="0" applyNumberFormat="1" applyFont="1" applyFill="1" applyBorder="1" applyAlignment="1">
      <alignment horizontal="right"/>
    </xf>
    <xf numFmtId="4" fontId="34" fillId="0" borderId="11" xfId="0" applyNumberFormat="1" applyFont="1" applyFill="1" applyBorder="1" applyAlignment="1">
      <alignment horizontal="right" wrapText="1"/>
    </xf>
    <xf numFmtId="0" fontId="102" fillId="0" borderId="11" xfId="0" applyFont="1" applyFill="1" applyBorder="1" applyAlignment="1" applyProtection="1">
      <alignment horizontal="center" vertical="top" wrapText="1"/>
    </xf>
    <xf numFmtId="0" fontId="102" fillId="0" borderId="11" xfId="0" applyFont="1" applyFill="1" applyBorder="1" applyAlignment="1" applyProtection="1">
      <alignment horizontal="left" vertical="top" wrapText="1"/>
    </xf>
    <xf numFmtId="0" fontId="34" fillId="0" borderId="11" xfId="0" applyFont="1" applyFill="1" applyBorder="1" applyAlignment="1" applyProtection="1">
      <alignment horizontal="center"/>
      <protection hidden="1"/>
    </xf>
    <xf numFmtId="0" fontId="34" fillId="0" borderId="11" xfId="0" applyFont="1" applyFill="1" applyBorder="1" applyAlignment="1" applyProtection="1">
      <alignment vertical="center" wrapText="1"/>
    </xf>
    <xf numFmtId="4" fontId="57" fillId="0" borderId="11" xfId="0" applyNumberFormat="1" applyFont="1" applyFill="1" applyBorder="1" applyAlignment="1">
      <alignment horizontal="right" wrapText="1"/>
    </xf>
    <xf numFmtId="0" fontId="57" fillId="0" borderId="11" xfId="0" applyFont="1" applyFill="1" applyBorder="1" applyProtection="1"/>
    <xf numFmtId="0" fontId="34" fillId="0" borderId="11" xfId="0" applyFont="1" applyFill="1" applyBorder="1" applyAlignment="1" applyProtection="1">
      <alignment horizontal="left" vertical="center" wrapText="1"/>
      <protection hidden="1"/>
    </xf>
    <xf numFmtId="0" fontId="115" fillId="0" borderId="11" xfId="0" applyFont="1" applyFill="1" applyBorder="1"/>
    <xf numFmtId="0" fontId="116" fillId="0" borderId="11" xfId="500" applyFont="1" applyFill="1" applyBorder="1" applyAlignment="1" applyProtection="1">
      <alignment horizontal="left" vertical="center" wrapText="1"/>
      <protection hidden="1"/>
    </xf>
    <xf numFmtId="4" fontId="116" fillId="0" borderId="11" xfId="565" applyNumberFormat="1" applyFont="1" applyFill="1" applyBorder="1" applyAlignment="1" applyProtection="1">
      <alignment horizontal="right" vertical="center"/>
    </xf>
    <xf numFmtId="190" fontId="98" fillId="0" borderId="0" xfId="0" applyNumberFormat="1" applyFont="1" applyFill="1"/>
    <xf numFmtId="190" fontId="117" fillId="0" borderId="0" xfId="0" applyNumberFormat="1" applyFont="1" applyFill="1"/>
    <xf numFmtId="0" fontId="1" fillId="0" borderId="0" xfId="0" applyFont="1" applyFill="1"/>
    <xf numFmtId="0" fontId="109" fillId="0" borderId="12" xfId="0" applyFont="1" applyFill="1" applyBorder="1"/>
    <xf numFmtId="0" fontId="120" fillId="0" borderId="12" xfId="0" applyFont="1" applyFill="1" applyBorder="1"/>
    <xf numFmtId="0" fontId="121" fillId="0" borderId="0" xfId="0" applyFont="1" applyFill="1"/>
    <xf numFmtId="0" fontId="122" fillId="0" borderId="0" xfId="0" applyFont="1" applyFill="1" applyAlignment="1">
      <alignment horizontal="center" wrapText="1"/>
    </xf>
    <xf numFmtId="4" fontId="109" fillId="0" borderId="0" xfId="0" applyNumberFormat="1" applyFont="1" applyFill="1"/>
    <xf numFmtId="4" fontId="114" fillId="0" borderId="0" xfId="0" applyNumberFormat="1" applyFont="1" applyFill="1"/>
    <xf numFmtId="3" fontId="57" fillId="0" borderId="14" xfId="0" applyNumberFormat="1" applyFont="1" applyFill="1" applyBorder="1"/>
    <xf numFmtId="0" fontId="123" fillId="0" borderId="0" xfId="0" applyFont="1" applyFill="1"/>
    <xf numFmtId="4" fontId="57" fillId="0" borderId="11" xfId="0" applyNumberFormat="1" applyFont="1" applyFill="1" applyBorder="1" applyAlignment="1">
      <alignment horizontal="right" vertical="center" wrapText="1"/>
    </xf>
    <xf numFmtId="4" fontId="57" fillId="0" borderId="19" xfId="0" applyNumberFormat="1" applyFont="1" applyFill="1" applyBorder="1" applyAlignment="1">
      <alignment horizontal="right" vertical="center" wrapText="1"/>
    </xf>
    <xf numFmtId="190" fontId="57" fillId="0" borderId="11" xfId="0" applyNumberFormat="1" applyFont="1" applyFill="1" applyBorder="1" applyAlignment="1">
      <alignment horizontal="center" vertical="center" wrapText="1"/>
    </xf>
    <xf numFmtId="4" fontId="34" fillId="26" borderId="19" xfId="0" applyNumberFormat="1" applyFont="1" applyFill="1" applyBorder="1" applyAlignment="1">
      <alignment horizontal="left" vertical="center" wrapText="1"/>
    </xf>
    <xf numFmtId="0" fontId="54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left" vertical="center" wrapText="1"/>
    </xf>
    <xf numFmtId="0" fontId="56" fillId="0" borderId="0" xfId="0" applyFont="1" applyFill="1" applyAlignment="1">
      <alignment horizontal="center" wrapText="1"/>
    </xf>
    <xf numFmtId="0" fontId="100" fillId="0" borderId="0" xfId="0" applyFont="1" applyFill="1" applyAlignment="1">
      <alignment horizontal="center" wrapText="1"/>
    </xf>
    <xf numFmtId="0" fontId="57" fillId="28" borderId="11" xfId="0" applyFont="1" applyFill="1" applyBorder="1" applyAlignment="1">
      <alignment horizontal="center" vertical="top" wrapText="1"/>
    </xf>
    <xf numFmtId="0" fontId="98" fillId="26" borderId="16" xfId="0" applyFont="1" applyFill="1" applyBorder="1" applyAlignment="1">
      <alignment horizontal="center" vertical="top" wrapText="1"/>
    </xf>
    <xf numFmtId="0" fontId="101" fillId="28" borderId="11" xfId="0" applyFont="1" applyFill="1" applyBorder="1" applyAlignment="1">
      <alignment horizontal="center" vertical="top" wrapText="1"/>
    </xf>
    <xf numFmtId="0" fontId="104" fillId="26" borderId="16" xfId="0" applyFont="1" applyFill="1" applyBorder="1" applyAlignment="1">
      <alignment horizontal="center" vertical="top" wrapText="1"/>
    </xf>
    <xf numFmtId="0" fontId="101" fillId="0" borderId="1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wrapText="1"/>
    </xf>
    <xf numFmtId="0" fontId="57" fillId="0" borderId="11" xfId="0" applyFont="1" applyFill="1" applyBorder="1" applyAlignment="1">
      <alignment horizontal="center" vertical="center" wrapText="1"/>
    </xf>
    <xf numFmtId="0" fontId="102" fillId="0" borderId="1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wrapText="1"/>
    </xf>
    <xf numFmtId="0" fontId="34" fillId="26" borderId="0" xfId="0" applyFont="1" applyFill="1" applyAlignment="1">
      <alignment horizontal="center" wrapText="1"/>
    </xf>
    <xf numFmtId="0" fontId="95" fillId="26" borderId="16" xfId="0" applyFont="1" applyFill="1" applyBorder="1" applyAlignment="1">
      <alignment horizontal="center" vertical="top" wrapText="1"/>
    </xf>
    <xf numFmtId="0" fontId="59" fillId="26" borderId="0" xfId="0" applyFont="1" applyFill="1" applyAlignment="1">
      <alignment horizontal="center" vertical="top"/>
    </xf>
    <xf numFmtId="0" fontId="9" fillId="26" borderId="11" xfId="0" applyFont="1" applyFill="1" applyBorder="1" applyAlignment="1">
      <alignment horizontal="center" vertical="center" wrapText="1"/>
    </xf>
    <xf numFmtId="0" fontId="8" fillId="26" borderId="11" xfId="0" applyFont="1" applyFill="1" applyBorder="1" applyAlignment="1">
      <alignment horizontal="center" vertical="center" wrapText="1"/>
    </xf>
    <xf numFmtId="0" fontId="44" fillId="26" borderId="0" xfId="0" applyFont="1" applyFill="1" applyBorder="1" applyAlignment="1">
      <alignment horizontal="center"/>
    </xf>
    <xf numFmtId="0" fontId="45" fillId="26" borderId="0" xfId="0" applyFont="1" applyFill="1" applyBorder="1" applyAlignment="1">
      <alignment horizontal="center" vertical="top" wrapText="1"/>
    </xf>
    <xf numFmtId="0" fontId="4" fillId="26" borderId="11" xfId="0" applyFont="1" applyFill="1" applyBorder="1" applyAlignment="1">
      <alignment horizontal="center" vertical="center" wrapText="1"/>
    </xf>
    <xf numFmtId="0" fontId="21" fillId="26" borderId="0" xfId="0" applyFont="1" applyFill="1" applyAlignment="1">
      <alignment horizontal="left" vertical="center" wrapText="1"/>
    </xf>
    <xf numFmtId="0" fontId="55" fillId="26" borderId="0" xfId="0" applyFont="1" applyFill="1" applyAlignment="1">
      <alignment horizontal="left" vertical="center" wrapText="1"/>
    </xf>
    <xf numFmtId="0" fontId="54" fillId="26" borderId="0" xfId="0" applyFont="1" applyFill="1" applyAlignment="1">
      <alignment horizontal="left" wrapText="1"/>
    </xf>
    <xf numFmtId="0" fontId="48" fillId="26" borderId="0" xfId="0" applyFont="1" applyFill="1" applyAlignment="1">
      <alignment horizontal="center"/>
    </xf>
    <xf numFmtId="0" fontId="26" fillId="0" borderId="12" xfId="0" applyFont="1" applyFill="1" applyBorder="1" applyAlignment="1">
      <alignment horizontal="center" vertical="center" wrapText="1"/>
    </xf>
    <xf numFmtId="49" fontId="55" fillId="26" borderId="11" xfId="0" applyNumberFormat="1" applyFont="1" applyFill="1" applyBorder="1" applyAlignment="1">
      <alignment horizontal="center" vertical="center" wrapText="1"/>
    </xf>
    <xf numFmtId="0" fontId="3" fillId="26" borderId="11" xfId="0" applyFont="1" applyFill="1" applyBorder="1" applyAlignment="1">
      <alignment horizontal="center" vertical="center" wrapText="1"/>
    </xf>
    <xf numFmtId="0" fontId="57" fillId="26" borderId="11" xfId="0" applyFont="1" applyFill="1" applyBorder="1" applyAlignment="1">
      <alignment horizontal="center" vertical="center" wrapText="1"/>
    </xf>
    <xf numFmtId="0" fontId="30" fillId="26" borderId="11" xfId="0" applyFont="1" applyFill="1" applyBorder="1" applyAlignment="1">
      <alignment horizontal="center" vertical="center" wrapText="1"/>
    </xf>
    <xf numFmtId="0" fontId="8" fillId="26" borderId="11" xfId="0" applyFont="1" applyFill="1" applyBorder="1" applyAlignment="1">
      <alignment horizontal="center" vertical="center" textRotation="90" wrapText="1"/>
    </xf>
    <xf numFmtId="0" fontId="3" fillId="26" borderId="11" xfId="0" applyFont="1" applyFill="1" applyBorder="1" applyAlignment="1">
      <alignment horizontal="center" vertical="center" textRotation="90" wrapText="1"/>
    </xf>
    <xf numFmtId="0" fontId="84" fillId="26" borderId="0" xfId="0" applyFont="1" applyFill="1" applyAlignment="1">
      <alignment horizontal="center"/>
    </xf>
    <xf numFmtId="0" fontId="86" fillId="26" borderId="0" xfId="0" applyFont="1" applyFill="1" applyAlignment="1">
      <alignment horizontal="center" wrapText="1"/>
    </xf>
    <xf numFmtId="0" fontId="9" fillId="26" borderId="19" xfId="0" applyFont="1" applyFill="1" applyBorder="1" applyAlignment="1">
      <alignment vertical="center" textRotation="255" wrapText="1"/>
    </xf>
    <xf numFmtId="0" fontId="9" fillId="26" borderId="19" xfId="0" applyFont="1" applyFill="1" applyBorder="1" applyAlignment="1">
      <alignment vertical="center"/>
    </xf>
    <xf numFmtId="0" fontId="6" fillId="26" borderId="19" xfId="0" applyFont="1" applyFill="1" applyBorder="1"/>
    <xf numFmtId="0" fontId="128" fillId="0" borderId="11" xfId="0" applyFont="1" applyFill="1" applyBorder="1" applyAlignment="1">
      <alignment horizontal="center" vertical="center" wrapText="1"/>
    </xf>
    <xf numFmtId="0" fontId="20" fillId="26" borderId="0" xfId="0" applyFont="1" applyFill="1" applyAlignment="1">
      <alignment horizontal="center" vertical="center" wrapText="1"/>
    </xf>
    <xf numFmtId="0" fontId="81" fillId="0" borderId="11" xfId="0" applyFont="1" applyFill="1" applyBorder="1" applyAlignment="1">
      <alignment horizontal="center"/>
    </xf>
    <xf numFmtId="0" fontId="20" fillId="0" borderId="12" xfId="0" applyNumberFormat="1" applyFont="1" applyFill="1" applyBorder="1" applyAlignment="1">
      <alignment horizontal="center" wrapText="1"/>
    </xf>
    <xf numFmtId="0" fontId="128" fillId="26" borderId="0" xfId="0" applyFont="1" applyFill="1" applyAlignment="1">
      <alignment horizontal="center" vertical="top"/>
    </xf>
    <xf numFmtId="0" fontId="21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48" fillId="26" borderId="0" xfId="0" applyFont="1" applyFill="1" applyAlignment="1">
      <alignment horizontal="center" wrapText="1"/>
    </xf>
    <xf numFmtId="49" fontId="21" fillId="0" borderId="11" xfId="0" applyNumberFormat="1" applyFont="1" applyFill="1" applyBorder="1" applyAlignment="1">
      <alignment horizontal="center" vertical="center" wrapText="1"/>
    </xf>
    <xf numFmtId="0" fontId="96" fillId="26" borderId="11" xfId="0" applyFont="1" applyFill="1" applyBorder="1" applyAlignment="1">
      <alignment horizontal="center" vertical="center" wrapText="1"/>
    </xf>
    <xf numFmtId="0" fontId="96" fillId="26" borderId="16" xfId="0" applyFont="1" applyFill="1" applyBorder="1" applyAlignment="1">
      <alignment horizontal="center" vertical="center" wrapText="1"/>
    </xf>
    <xf numFmtId="0" fontId="93" fillId="0" borderId="0" xfId="0" applyNumberFormat="1" applyFont="1" applyFill="1" applyBorder="1" applyAlignment="1">
      <alignment horizontal="center" wrapText="1"/>
    </xf>
    <xf numFmtId="0" fontId="48" fillId="0" borderId="0" xfId="0" applyFont="1" applyFill="1" applyAlignment="1">
      <alignment horizontal="center" wrapText="1"/>
    </xf>
    <xf numFmtId="0" fontId="96" fillId="26" borderId="21" xfId="0" applyFont="1" applyFill="1" applyBorder="1" applyAlignment="1">
      <alignment horizontal="center" vertical="center" wrapText="1"/>
    </xf>
    <xf numFmtId="0" fontId="96" fillId="26" borderId="22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 vertical="top" wrapText="1"/>
    </xf>
    <xf numFmtId="0" fontId="95" fillId="0" borderId="0" xfId="0" applyFont="1" applyFill="1" applyAlignment="1">
      <alignment horizontal="center" vertical="top"/>
    </xf>
    <xf numFmtId="0" fontId="95" fillId="0" borderId="0" xfId="0" applyFont="1" applyFill="1" applyBorder="1" applyAlignment="1">
      <alignment horizontal="center" vertical="top"/>
    </xf>
    <xf numFmtId="0" fontId="3" fillId="26" borderId="16" xfId="0" applyFont="1" applyFill="1" applyBorder="1" applyAlignment="1">
      <alignment horizontal="center" vertical="center" textRotation="90" wrapText="1"/>
    </xf>
    <xf numFmtId="0" fontId="3" fillId="26" borderId="20" xfId="0" applyFont="1" applyFill="1" applyBorder="1" applyAlignment="1">
      <alignment horizontal="center" vertical="center" wrapText="1"/>
    </xf>
    <xf numFmtId="0" fontId="3" fillId="26" borderId="17" xfId="0" applyFont="1" applyFill="1" applyBorder="1" applyAlignment="1">
      <alignment horizontal="center" vertical="center" wrapText="1"/>
    </xf>
    <xf numFmtId="4" fontId="8" fillId="26" borderId="17" xfId="0" applyNumberFormat="1" applyFont="1" applyFill="1" applyBorder="1" applyAlignment="1">
      <alignment horizontal="center" vertical="center" wrapText="1"/>
    </xf>
    <xf numFmtId="4" fontId="8" fillId="26" borderId="20" xfId="0" applyNumberFormat="1" applyFont="1" applyFill="1" applyBorder="1" applyAlignment="1">
      <alignment horizontal="center" vertical="center" wrapText="1"/>
    </xf>
    <xf numFmtId="0" fontId="93" fillId="0" borderId="12" xfId="0" applyNumberFormat="1" applyFont="1" applyFill="1" applyBorder="1" applyAlignment="1">
      <alignment horizontal="center" wrapText="1"/>
    </xf>
    <xf numFmtId="0" fontId="4" fillId="26" borderId="20" xfId="0" applyFont="1" applyFill="1" applyBorder="1" applyAlignment="1">
      <alignment horizontal="center" vertical="center" wrapText="1"/>
    </xf>
    <xf numFmtId="0" fontId="4" fillId="26" borderId="17" xfId="0" applyFont="1" applyFill="1" applyBorder="1" applyAlignment="1">
      <alignment horizontal="center" vertical="center" wrapText="1"/>
    </xf>
  </cellXfs>
  <cellStyles count="585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д_2_економіка" xfId="22"/>
    <cellStyle name="_дод_2_економіка" xfId="23"/>
    <cellStyle name="_дод_дотація енергоносії ДФ" xfId="24"/>
    <cellStyle name="_дод_дотація енергоносії ДФ" xfId="25"/>
    <cellStyle name="_Додатки 1-4" xfId="26"/>
    <cellStyle name="_Додатки 1-4" xfId="27"/>
    <cellStyle name="_Додатки 1-4_Аркуш1" xfId="28"/>
    <cellStyle name="_Додатки 1-4_Аркуш1" xfId="29"/>
    <cellStyle name="_доходи" xfId="30"/>
    <cellStyle name="_доходи" xfId="31"/>
    <cellStyle name="_доходи_Аркуш1" xfId="32"/>
    <cellStyle name="_доходи_Аркуш1" xfId="33"/>
    <cellStyle name="_доходи_дод 8 передача установ" xfId="34"/>
    <cellStyle name="_доходи_дод 8 передача установ" xfId="35"/>
    <cellStyle name="_доходи_дод 8 передача установ_Аркуш1" xfId="36"/>
    <cellStyle name="_доходи_дод 8 передача установ_Аркуш1" xfId="37"/>
    <cellStyle name="_доходи_дод 8 передача установ_дод_1 - 7" xfId="38"/>
    <cellStyle name="_доходи_дод 8 передача установ_дод_1 - 7" xfId="39"/>
    <cellStyle name="_доходи_дод 8 передача установ_дод_1 - 7_дод_4" xfId="40"/>
    <cellStyle name="_доходи_дод 8 передача установ_дод_1 - 7_дод_4" xfId="41"/>
    <cellStyle name="_доходи_дод 8 передача установ_дод_1 - 8 _онов_СЕСІЯ" xfId="42"/>
    <cellStyle name="_доходи_дод 8 передача установ_дод_1 - 8 _онов_СЕСІЯ" xfId="43"/>
    <cellStyle name="_доходи_дод 8 передача установ_дод_1 - 8 _онов_СЕСІЯ_дод_2_економіка" xfId="44"/>
    <cellStyle name="_доходи_дод 8 передача установ_дод_1 - 8 _онов_СЕСІЯ_дод_2_економіка" xfId="45"/>
    <cellStyle name="_доходи_дод 8 передача установ_дод_2_економіка" xfId="46"/>
    <cellStyle name="_доходи_дод 8 передача установ_дод_2_економіка" xfId="47"/>
    <cellStyle name="_доходи_дод 8 передача установ_дод_4" xfId="48"/>
    <cellStyle name="_доходи_дод 8 передача установ_дод_4" xfId="49"/>
    <cellStyle name="_доходи_дод 8 передача установ_дод_дотація енергоносії ДФ" xfId="50"/>
    <cellStyle name="_доходи_дод 8 передача установ_дод_дотація енергоносії ДФ" xfId="51"/>
    <cellStyle name="_доходи_дод 8 передача установ_Додатки 1-4" xfId="52"/>
    <cellStyle name="_доходи_дод 8 передача установ_Додатки 1-4" xfId="53"/>
    <cellStyle name="_доходи_дод 8 передача установ_Додатки 1-4_Аркуш1" xfId="54"/>
    <cellStyle name="_доходи_дод 8 передача установ_Додатки 1-4_Аркуш1" xfId="55"/>
    <cellStyle name="_доходи_Дод_1" xfId="56"/>
    <cellStyle name="_доходи_Дод_1" xfId="57"/>
    <cellStyle name="_доходи_дод_1 - 5 " xfId="58"/>
    <cellStyle name="_доходи_дод_1 - 5 " xfId="59"/>
    <cellStyle name="_доходи_дод_1 - 5 _дод_2_економіка" xfId="60"/>
    <cellStyle name="_доходи_дод_1 - 5 _дод_2_економіка" xfId="61"/>
    <cellStyle name="_доходи_дод_1 - 7" xfId="62"/>
    <cellStyle name="_доходи_дод_1 - 7" xfId="63"/>
    <cellStyle name="_доходи_дод_1 - 7 АПК  ПРОЄКТ НА 2023  " xfId="64"/>
    <cellStyle name="_доходи_дод_1 - 7 АПК  ПРОЄКТ НА 2023  " xfId="65"/>
    <cellStyle name="_доходи_дод_1 - 7 АПК  ПРОЄКТ НА 2023  _дод_2_економіка" xfId="66"/>
    <cellStyle name="_доходи_дод_1 - 7 АПК  ПРОЄКТ НА 2023  _дод_2_економіка" xfId="67"/>
    <cellStyle name="_доходи_дод_1 - 8 " xfId="68"/>
    <cellStyle name="_доходи_дод_1 - 8 " xfId="69"/>
    <cellStyle name="_доходи_дод_1 - 8 _дод_2_економіка" xfId="70"/>
    <cellStyle name="_доходи_дод_1 - 8 _дод_2_економіка" xfId="71"/>
    <cellStyle name="_доходи_дод_1 - 8 _онов_СЕСІЯ" xfId="72"/>
    <cellStyle name="_доходи_дод_1 - 8 _онов_СЕСІЯ" xfId="73"/>
    <cellStyle name="_доходи_дод_1 - 8 _онов_СЕСІЯ_дод_2_економіка" xfId="74"/>
    <cellStyle name="_доходи_дод_1 - 8 _онов_СЕСІЯ_дод_2_економіка" xfId="75"/>
    <cellStyle name="_доходи_дод_1-5 " xfId="76"/>
    <cellStyle name="_доходи_дод_1-5 " xfId="77"/>
    <cellStyle name="_доходи_дод_1-5 _дод_2_економіка" xfId="78"/>
    <cellStyle name="_доходи_дод_1-5 _дод_2_економіка" xfId="79"/>
    <cellStyle name="_доходи_дод_1-5 _дод_дотація енергоносії ДФ" xfId="80"/>
    <cellStyle name="_доходи_дод_1-5 _дод_дотація енергоносії ДФ" xfId="81"/>
    <cellStyle name="_доходи_дод_1-5 _Додатки 1-4" xfId="82"/>
    <cellStyle name="_доходи_дод_1-5 _Додатки 1-4" xfId="83"/>
    <cellStyle name="_доходи_дод_1-5 _Додатки 1-4_Аркуш1" xfId="84"/>
    <cellStyle name="_доходи_дод_1-5 _Додатки 1-4_Аркуш1" xfId="85"/>
    <cellStyle name="_доходи_дод_1-6 " xfId="86"/>
    <cellStyle name="_доходи_дод_1-6 " xfId="87"/>
    <cellStyle name="_доходи_дод_1-6 _Аркуш1" xfId="88"/>
    <cellStyle name="_доходи_дод_1-6 _Аркуш1" xfId="89"/>
    <cellStyle name="_доходи_дод_1-6 _дод_1 - 5 " xfId="90"/>
    <cellStyle name="_доходи_дод_1-6 _дод_1 - 5 " xfId="91"/>
    <cellStyle name="_доходи_дод_1-6 _дод_1 - 5 _дод_2_економіка" xfId="92"/>
    <cellStyle name="_доходи_дод_1-6 _дод_1 - 5 _дод_2_економіка" xfId="93"/>
    <cellStyle name="_доходи_дод_1-6 _дод_1 - 7" xfId="94"/>
    <cellStyle name="_доходи_дод_1-6 _дод_1 - 7" xfId="95"/>
    <cellStyle name="_доходи_дод_1-6 _дод_1 - 7 АПК  ПРОЄКТ НА 2023  " xfId="96"/>
    <cellStyle name="_доходи_дод_1-6 _дод_1 - 7 АПК  ПРОЄКТ НА 2023  " xfId="97"/>
    <cellStyle name="_доходи_дод_1-6 _дод_1 - 7 АПК  ПРОЄКТ НА 2023  _дод_2_економіка" xfId="98"/>
    <cellStyle name="_доходи_дод_1-6 _дод_1 - 7 АПК  ПРОЄКТ НА 2023  _дод_2_економіка" xfId="99"/>
    <cellStyle name="_доходи_дод_1-6 _дод_1 - 8 " xfId="100"/>
    <cellStyle name="_доходи_дод_1-6 _дод_1 - 8 " xfId="101"/>
    <cellStyle name="_доходи_дод_1-6 _дод_1 - 8 _дод_2_економіка" xfId="102"/>
    <cellStyle name="_доходи_дод_1-6 _дод_1 - 8 _дод_2_економіка" xfId="103"/>
    <cellStyle name="_доходи_дод_1-6 _дод_1 - 8 _онов_СЕСІЯ" xfId="104"/>
    <cellStyle name="_доходи_дод_1-6 _дод_1 - 8 _онов_СЕСІЯ" xfId="105"/>
    <cellStyle name="_доходи_дод_1-6 _дод_1 - 8 _онов_СЕСІЯ_дод_2_економіка" xfId="106"/>
    <cellStyle name="_доходи_дод_1-6 _дод_1 - 8 _онов_СЕСІЯ_дод_2_економіка" xfId="107"/>
    <cellStyle name="_доходи_дод_1-6 _дод_1-5 " xfId="108"/>
    <cellStyle name="_доходи_дод_1-6 _дод_1-5 " xfId="109"/>
    <cellStyle name="_доходи_дод_1-6 _дод_1-5 _дод_2_економіка" xfId="110"/>
    <cellStyle name="_доходи_дод_1-6 _дод_1-5 _дод_2_економіка" xfId="111"/>
    <cellStyle name="_доходи_дод_1-6 _дод_1-5 _дод_дотація енергоносії ДФ" xfId="112"/>
    <cellStyle name="_доходи_дод_1-6 _дод_1-5 _дод_дотація енергоносії ДФ" xfId="113"/>
    <cellStyle name="_доходи_дод_1-6 _дод_1-5 _Додатки 1-4" xfId="114"/>
    <cellStyle name="_доходи_дод_1-6 _дод_1-5 _Додатки 1-4" xfId="115"/>
    <cellStyle name="_доходи_дод_1-6 _дод_1-5 _Додатки 1-4_Аркуш1" xfId="116"/>
    <cellStyle name="_доходи_дод_1-6 _дод_1-5 _Додатки 1-4_Аркуш1" xfId="117"/>
    <cellStyle name="_доходи_дод_1-6 _дод_1-7 " xfId="118"/>
    <cellStyle name="_доходи_дод_1-6 _дод_1-7 " xfId="119"/>
    <cellStyle name="_доходи_дод_1-6 _дод_1-7 _дод_2_економіка" xfId="120"/>
    <cellStyle name="_доходи_дод_1-6 _дод_1-7 _дод_2_економіка" xfId="121"/>
    <cellStyle name="_доходи_дод_1-6 _дод_1-7 _дод_дотація енергоносії ДФ" xfId="122"/>
    <cellStyle name="_доходи_дод_1-6 _дод_1-7 _дод_дотація енергоносії ДФ" xfId="123"/>
    <cellStyle name="_доходи_дод_1-6 _дод_1-7 _Додатки 1-4" xfId="124"/>
    <cellStyle name="_доходи_дод_1-6 _дод_1-7 _Додатки 1-4" xfId="125"/>
    <cellStyle name="_доходи_дод_1-6 _дод_1-7 _Додатки 1-4_Аркуш1" xfId="126"/>
    <cellStyle name="_доходи_дод_1-6 _дод_1-7 _Додатки 1-4_Аркуш1" xfId="127"/>
    <cellStyle name="_доходи_дод_1-6 _дод_2_економіка" xfId="128"/>
    <cellStyle name="_доходи_дод_1-6 _дод_2_економіка" xfId="129"/>
    <cellStyle name="_доходи_дод_1-6 _дод_4" xfId="130"/>
    <cellStyle name="_доходи_дод_1-6 _дод_4" xfId="131"/>
    <cellStyle name="_доходи_дод_1-6 _дод_дотація енергоносії ДФ" xfId="132"/>
    <cellStyle name="_доходи_дод_1-6 _дод_дотація енергоносії ДФ" xfId="133"/>
    <cellStyle name="_доходи_дод_1-6 _Додатки 1-4" xfId="134"/>
    <cellStyle name="_доходи_дод_1-6 _Додатки 1-4" xfId="135"/>
    <cellStyle name="_доходи_дод_1-6 _Додатки 1-4_Аркуш1" xfId="136"/>
    <cellStyle name="_доходи_дод_1-6 _Додатки 1-4_Аркуш1" xfId="137"/>
    <cellStyle name="_доходи_дод_1-7 " xfId="138"/>
    <cellStyle name="_доходи_дод_1-7 " xfId="139"/>
    <cellStyle name="_доходи_дод_1-7 _дод_2_економіка" xfId="140"/>
    <cellStyle name="_доходи_дод_1-7 _дод_2_економіка" xfId="141"/>
    <cellStyle name="_доходи_дод_1-7 _дод_дотація енергоносії ДФ" xfId="142"/>
    <cellStyle name="_доходи_дод_1-7 _дод_дотація енергоносії ДФ" xfId="143"/>
    <cellStyle name="_доходи_дод_1-7 _Додатки 1-4" xfId="144"/>
    <cellStyle name="_доходи_дод_1-7 _Додатки 1-4" xfId="145"/>
    <cellStyle name="_доходи_дод_1-7 _Додатки 1-4_Аркуш1" xfId="146"/>
    <cellStyle name="_доходи_дод_1-7 _Додатки 1-4_Аркуш1" xfId="147"/>
    <cellStyle name="_доходи_дод_1-8 " xfId="148"/>
    <cellStyle name="_доходи_дод_1-8 " xfId="149"/>
    <cellStyle name="_доходи_дод_1-8 _дод_2_економіка" xfId="150"/>
    <cellStyle name="_доходи_дод_1-8 _дод_2_економіка" xfId="151"/>
    <cellStyle name="_доходи_дод_1-8 _дод_дотація енергоносії ДФ" xfId="152"/>
    <cellStyle name="_доходи_дод_1-8 _дод_дотація енергоносії ДФ" xfId="153"/>
    <cellStyle name="_доходи_дод_1-8 _Додатки 1-4" xfId="154"/>
    <cellStyle name="_доходи_дод_1-8 _Додатки 1-4" xfId="155"/>
    <cellStyle name="_доходи_дод_1-8 _Додатки 1-4_Аркуш1" xfId="156"/>
    <cellStyle name="_доходи_дод_1-8 _Додатки 1-4_Аркуш1" xfId="157"/>
    <cellStyle name="_доходи_дод_1-9" xfId="158"/>
    <cellStyle name="_доходи_дод_1-9" xfId="159"/>
    <cellStyle name="_доходи_дод_1-9_Аркуш1" xfId="160"/>
    <cellStyle name="_доходи_дод_1-9_Аркуш1" xfId="161"/>
    <cellStyle name="_доходи_дод_1-9_дод_1 - 5 " xfId="162"/>
    <cellStyle name="_доходи_дод_1-9_дод_1 - 5 " xfId="163"/>
    <cellStyle name="_доходи_дод_1-9_дод_1 - 5 _дод_2_економіка" xfId="164"/>
    <cellStyle name="_доходи_дод_1-9_дод_1 - 5 _дод_2_економіка" xfId="165"/>
    <cellStyle name="_доходи_дод_1-9_дод_1 - 7" xfId="166"/>
    <cellStyle name="_доходи_дод_1-9_дод_1 - 7" xfId="167"/>
    <cellStyle name="_доходи_дод_1-9_дод_1 - 7 АПК  ПРОЄКТ НА 2023  " xfId="168"/>
    <cellStyle name="_доходи_дод_1-9_дод_1 - 7 АПК  ПРОЄКТ НА 2023  " xfId="169"/>
    <cellStyle name="_доходи_дод_1-9_дод_1 - 7 АПК  ПРОЄКТ НА 2023  _дод_2_економіка" xfId="170"/>
    <cellStyle name="_доходи_дод_1-9_дод_1 - 7 АПК  ПРОЄКТ НА 2023  _дод_2_економіка" xfId="171"/>
    <cellStyle name="_доходи_дод_1-9_дод_1 - 8 " xfId="172"/>
    <cellStyle name="_доходи_дод_1-9_дод_1 - 8 " xfId="173"/>
    <cellStyle name="_доходи_дод_1-9_дод_1 - 8 _дод_2_економіка" xfId="174"/>
    <cellStyle name="_доходи_дод_1-9_дод_1 - 8 _дод_2_економіка" xfId="175"/>
    <cellStyle name="_доходи_дод_1-9_дод_1 - 8 _онов_СЕСІЯ" xfId="176"/>
    <cellStyle name="_доходи_дод_1-9_дод_1 - 8 _онов_СЕСІЯ" xfId="177"/>
    <cellStyle name="_доходи_дод_1-9_дод_1 - 8 _онов_СЕСІЯ_дод_2_економіка" xfId="178"/>
    <cellStyle name="_доходи_дод_1-9_дод_1 - 8 _онов_СЕСІЯ_дод_2_економіка" xfId="179"/>
    <cellStyle name="_доходи_дод_1-9_дод_1-5 " xfId="180"/>
    <cellStyle name="_доходи_дод_1-9_дод_1-5 " xfId="181"/>
    <cellStyle name="_доходи_дод_1-9_дод_1-5 _дод_2_економіка" xfId="182"/>
    <cellStyle name="_доходи_дод_1-9_дод_1-5 _дод_2_економіка" xfId="183"/>
    <cellStyle name="_доходи_дод_1-9_дод_1-5 _дод_дотація енергоносії ДФ" xfId="184"/>
    <cellStyle name="_доходи_дод_1-9_дод_1-5 _дод_дотація енергоносії ДФ" xfId="185"/>
    <cellStyle name="_доходи_дод_1-9_дод_1-5 _Додатки 1-4" xfId="186"/>
    <cellStyle name="_доходи_дод_1-9_дод_1-5 _Додатки 1-4" xfId="187"/>
    <cellStyle name="_доходи_дод_1-9_дод_1-5 _Додатки 1-4_Аркуш1" xfId="188"/>
    <cellStyle name="_доходи_дод_1-9_дод_1-5 _Додатки 1-4_Аркуш1" xfId="189"/>
    <cellStyle name="_доходи_дод_1-9_дод_1-7 " xfId="190"/>
    <cellStyle name="_доходи_дод_1-9_дод_1-7 " xfId="191"/>
    <cellStyle name="_доходи_дод_1-9_дод_1-7 _дод_2_економіка" xfId="192"/>
    <cellStyle name="_доходи_дод_1-9_дод_1-7 _дод_2_економіка" xfId="193"/>
    <cellStyle name="_доходи_дод_1-9_дод_1-7 _дод_дотація енергоносії ДФ" xfId="194"/>
    <cellStyle name="_доходи_дод_1-9_дод_1-7 _дод_дотація енергоносії ДФ" xfId="195"/>
    <cellStyle name="_доходи_дод_1-9_дод_1-7 _Додатки 1-4" xfId="196"/>
    <cellStyle name="_доходи_дод_1-9_дод_1-7 _Додатки 1-4" xfId="197"/>
    <cellStyle name="_доходи_дод_1-9_дод_1-7 _Додатки 1-4_Аркуш1" xfId="198"/>
    <cellStyle name="_доходи_дод_1-9_дод_1-7 _Додатки 1-4_Аркуш1" xfId="199"/>
    <cellStyle name="_доходи_дод_1-9_дод_2_економіка" xfId="200"/>
    <cellStyle name="_доходи_дод_1-9_дод_2_економіка" xfId="201"/>
    <cellStyle name="_доходи_дод_1-9_дод_4" xfId="202"/>
    <cellStyle name="_доходи_дод_1-9_дод_4" xfId="203"/>
    <cellStyle name="_доходи_дод_1-9_дод_дотація енергоносії ДФ" xfId="204"/>
    <cellStyle name="_доходи_дод_1-9_дод_дотація енергоносії ДФ" xfId="205"/>
    <cellStyle name="_доходи_дод_1-9_Додатки 1-4" xfId="206"/>
    <cellStyle name="_доходи_дод_1-9_Додатки 1-4" xfId="207"/>
    <cellStyle name="_доходи_дод_1-9_Додатки 1-4_Аркуш1" xfId="208"/>
    <cellStyle name="_доходи_дод_1-9_Додатки 1-4_Аркуш1" xfId="209"/>
    <cellStyle name="_доходи_дод_2_економіка" xfId="210"/>
    <cellStyle name="_доходи_дод_2_економіка" xfId="211"/>
    <cellStyle name="_доходи_дод_4" xfId="212"/>
    <cellStyle name="_доходи_дод_4" xfId="213"/>
    <cellStyle name="_доходи_дод_дотація енергоносії ДФ" xfId="214"/>
    <cellStyle name="_доходи_дод_дотація енергоносії ДФ" xfId="215"/>
    <cellStyle name="_доходи_Додатки 1-4" xfId="216"/>
    <cellStyle name="_доходи_Додатки 1-4" xfId="217"/>
    <cellStyle name="_доходи_Додатки 1-4_Аркуш1" xfId="218"/>
    <cellStyle name="_доходи_Додатки 1-4_Аркуш1" xfId="219"/>
    <cellStyle name="" xfId="220"/>
    <cellStyle name="" xfId="221"/>
    <cellStyle name="_дод_2_економіка" xfId="222"/>
    <cellStyle name="_дод_2_економіка" xfId="223"/>
    <cellStyle name="_дод_дотація енергоносії ДФ" xfId="224"/>
    <cellStyle name="_дод_дотація енергоносії ДФ" xfId="225"/>
    <cellStyle name="_Додатки 1-4" xfId="226"/>
    <cellStyle name="_Додатки 1-4" xfId="227"/>
    <cellStyle name="_Додатки 1-4_Аркуш1" xfId="228"/>
    <cellStyle name="_Додатки 1-4_Аркуш1" xfId="229"/>
    <cellStyle name="_доходи" xfId="230"/>
    <cellStyle name="_доходи" xfId="231"/>
    <cellStyle name="_доходи_Аркуш1" xfId="232"/>
    <cellStyle name="_доходи_Аркуш1" xfId="233"/>
    <cellStyle name="_доходи_дод 8 передача установ" xfId="234"/>
    <cellStyle name="_доходи_дод 8 передача установ" xfId="235"/>
    <cellStyle name="_доходи_дод 8 передача установ_Аркуш1" xfId="236"/>
    <cellStyle name="_доходи_дод 8 передача установ_Аркуш1" xfId="237"/>
    <cellStyle name="_доходи_дод 8 передача установ_дод_1 - 7" xfId="238"/>
    <cellStyle name="_доходи_дод 8 передача установ_дод_1 - 7" xfId="239"/>
    <cellStyle name="_доходи_дод 8 передача установ_дод_1 - 7_дод_4" xfId="240"/>
    <cellStyle name="_доходи_дод 8 передача установ_дод_1 - 7_дод_4" xfId="241"/>
    <cellStyle name="_доходи_дод 8 передача установ_дод_1 - 8 _онов_СЕСІЯ" xfId="242"/>
    <cellStyle name="_доходи_дод 8 передача установ_дод_1 - 8 _онов_СЕСІЯ" xfId="243"/>
    <cellStyle name="_доходи_дод 8 передача установ_дод_1 - 8 _онов_СЕСІЯ_дод_2_економіка" xfId="244"/>
    <cellStyle name="_доходи_дод 8 передача установ_дод_1 - 8 _онов_СЕСІЯ_дод_2_економіка" xfId="245"/>
    <cellStyle name="_доходи_дод 8 передача установ_дод_2_економіка" xfId="246"/>
    <cellStyle name="_доходи_дод 8 передача установ_дод_2_економіка" xfId="247"/>
    <cellStyle name="_доходи_дод 8 передача установ_дод_4" xfId="248"/>
    <cellStyle name="_доходи_дод 8 передача установ_дод_4" xfId="249"/>
    <cellStyle name="_доходи_дод 8 передача установ_дод_дотація енергоносії ДФ" xfId="250"/>
    <cellStyle name="_доходи_дод 8 передача установ_дод_дотація енергоносії ДФ" xfId="251"/>
    <cellStyle name="_доходи_дод 8 передача установ_Додатки 1-4" xfId="252"/>
    <cellStyle name="_доходи_дод 8 передача установ_Додатки 1-4" xfId="253"/>
    <cellStyle name="_доходи_дод 8 передача установ_Додатки 1-4_Аркуш1" xfId="254"/>
    <cellStyle name="_доходи_дод 8 передача установ_Додатки 1-4_Аркуш1" xfId="255"/>
    <cellStyle name="_доходи_Дод_1" xfId="256"/>
    <cellStyle name="_доходи_Дод_1" xfId="257"/>
    <cellStyle name="_доходи_дод_1 - 5 " xfId="258"/>
    <cellStyle name="_доходи_дод_1 - 5 " xfId="259"/>
    <cellStyle name="_доходи_дод_1 - 5 _дод_2_економіка" xfId="260"/>
    <cellStyle name="_доходи_дод_1 - 5 _дод_2_економіка" xfId="261"/>
    <cellStyle name="_доходи_дод_1 - 7" xfId="262"/>
    <cellStyle name="_доходи_дод_1 - 7" xfId="263"/>
    <cellStyle name="_доходи_дод_1 - 7 АПК  ПРОЄКТ НА 2023  " xfId="264"/>
    <cellStyle name="_доходи_дод_1 - 7 АПК  ПРОЄКТ НА 2023  " xfId="265"/>
    <cellStyle name="_доходи_дод_1 - 7 АПК  ПРОЄКТ НА 2023  _дод_2_економіка" xfId="266"/>
    <cellStyle name="_доходи_дод_1 - 7 АПК  ПРОЄКТ НА 2023  _дод_2_економіка" xfId="267"/>
    <cellStyle name="_доходи_дод_1 - 8 " xfId="268"/>
    <cellStyle name="_доходи_дод_1 - 8 " xfId="269"/>
    <cellStyle name="_доходи_дод_1 - 8 _дод_2_економіка" xfId="270"/>
    <cellStyle name="_доходи_дод_1 - 8 _дод_2_економіка" xfId="271"/>
    <cellStyle name="_доходи_дод_1 - 8 _онов_СЕСІЯ" xfId="272"/>
    <cellStyle name="_доходи_дод_1 - 8 _онов_СЕСІЯ" xfId="273"/>
    <cellStyle name="_доходи_дод_1 - 8 _онов_СЕСІЯ_дод_2_економіка" xfId="274"/>
    <cellStyle name="_доходи_дод_1 - 8 _онов_СЕСІЯ_дод_2_економіка" xfId="275"/>
    <cellStyle name="_доходи_дод_1-5 " xfId="276"/>
    <cellStyle name="_доходи_дод_1-5 " xfId="277"/>
    <cellStyle name="_доходи_дод_1-5 _дод_2_економіка" xfId="278"/>
    <cellStyle name="_доходи_дод_1-5 _дод_2_економіка" xfId="279"/>
    <cellStyle name="_доходи_дод_1-5 _дод_дотація енергоносії ДФ" xfId="280"/>
    <cellStyle name="_доходи_дод_1-5 _дод_дотація енергоносії ДФ" xfId="281"/>
    <cellStyle name="_доходи_дод_1-5 _Додатки 1-4" xfId="282"/>
    <cellStyle name="_доходи_дод_1-5 _Додатки 1-4" xfId="283"/>
    <cellStyle name="_доходи_дод_1-5 _Додатки 1-4_Аркуш1" xfId="284"/>
    <cellStyle name="_доходи_дод_1-5 _Додатки 1-4_Аркуш1" xfId="285"/>
    <cellStyle name="_доходи_дод_1-6 " xfId="286"/>
    <cellStyle name="_доходи_дод_1-6 " xfId="287"/>
    <cellStyle name="_доходи_дод_1-6 _Аркуш1" xfId="288"/>
    <cellStyle name="_доходи_дод_1-6 _Аркуш1" xfId="289"/>
    <cellStyle name="_доходи_дод_1-6 _дод_1 - 5 " xfId="290"/>
    <cellStyle name="_доходи_дод_1-6 _дод_1 - 5 " xfId="291"/>
    <cellStyle name="_доходи_дод_1-6 _дод_1 - 5 _дод_2_економіка" xfId="292"/>
    <cellStyle name="_доходи_дод_1-6 _дод_1 - 5 _дод_2_економіка" xfId="293"/>
    <cellStyle name="_доходи_дод_1-6 _дод_1 - 7" xfId="294"/>
    <cellStyle name="_доходи_дод_1-6 _дод_1 - 7" xfId="295"/>
    <cellStyle name="_доходи_дод_1-6 _дод_1 - 7 АПК  ПРОЄКТ НА 2023  " xfId="296"/>
    <cellStyle name="_доходи_дод_1-6 _дод_1 - 7 АПК  ПРОЄКТ НА 2023  " xfId="297"/>
    <cellStyle name="_доходи_дод_1-6 _дод_1 - 7 АПК  ПРОЄКТ НА 2023  _дод_2_економіка" xfId="298"/>
    <cellStyle name="_доходи_дод_1-6 _дод_1 - 7 АПК  ПРОЄКТ НА 2023  _дод_2_економіка" xfId="299"/>
    <cellStyle name="_доходи_дод_1-6 _дод_1 - 8 " xfId="300"/>
    <cellStyle name="_доходи_дод_1-6 _дод_1 - 8 " xfId="301"/>
    <cellStyle name="_доходи_дод_1-6 _дод_1 - 8 _дод_2_економіка" xfId="302"/>
    <cellStyle name="_доходи_дод_1-6 _дод_1 - 8 _дод_2_економіка" xfId="303"/>
    <cellStyle name="_доходи_дод_1-6 _дод_1 - 8 _онов_СЕСІЯ" xfId="304"/>
    <cellStyle name="_доходи_дод_1-6 _дод_1 - 8 _онов_СЕСІЯ" xfId="305"/>
    <cellStyle name="_доходи_дод_1-6 _дод_1 - 8 _онов_СЕСІЯ_дод_2_економіка" xfId="306"/>
    <cellStyle name="_доходи_дод_1-6 _дод_1 - 8 _онов_СЕСІЯ_дод_2_економіка" xfId="307"/>
    <cellStyle name="_доходи_дод_1-6 _дод_1-5 " xfId="308"/>
    <cellStyle name="_доходи_дод_1-6 _дод_1-5 " xfId="309"/>
    <cellStyle name="_доходи_дод_1-6 _дод_1-5 _дод_2_економіка" xfId="310"/>
    <cellStyle name="_доходи_дод_1-6 _дод_1-5 _дод_2_економіка" xfId="311"/>
    <cellStyle name="_доходи_дод_1-6 _дод_1-5 _дод_дотація енергоносії ДФ" xfId="312"/>
    <cellStyle name="_доходи_дод_1-6 _дод_1-5 _дод_дотація енергоносії ДФ" xfId="313"/>
    <cellStyle name="_доходи_дод_1-6 _дод_1-5 _Додатки 1-4" xfId="314"/>
    <cellStyle name="_доходи_дод_1-6 _дод_1-5 _Додатки 1-4" xfId="315"/>
    <cellStyle name="_доходи_дод_1-6 _дод_1-5 _Додатки 1-4_Аркуш1" xfId="316"/>
    <cellStyle name="_доходи_дод_1-6 _дод_1-5 _Додатки 1-4_Аркуш1" xfId="317"/>
    <cellStyle name="_доходи_дод_1-6 _дод_1-7 " xfId="318"/>
    <cellStyle name="_доходи_дод_1-6 _дод_1-7 " xfId="319"/>
    <cellStyle name="_доходи_дод_1-6 _дод_1-7 _дод_2_економіка" xfId="320"/>
    <cellStyle name="_доходи_дод_1-6 _дод_1-7 _дод_2_економіка" xfId="321"/>
    <cellStyle name="_доходи_дод_1-6 _дод_1-7 _дод_дотація енергоносії ДФ" xfId="322"/>
    <cellStyle name="_доходи_дод_1-6 _дод_1-7 _дод_дотація енергоносії ДФ" xfId="323"/>
    <cellStyle name="_доходи_дод_1-6 _дод_1-7 _Додатки 1-4" xfId="324"/>
    <cellStyle name="_доходи_дод_1-6 _дод_1-7 _Додатки 1-4" xfId="325"/>
    <cellStyle name="_доходи_дод_1-6 _дод_1-7 _Додатки 1-4_Аркуш1" xfId="326"/>
    <cellStyle name="_доходи_дод_1-6 _дод_1-7 _Додатки 1-4_Аркуш1" xfId="327"/>
    <cellStyle name="_доходи_дод_1-6 _дод_2_економіка" xfId="328"/>
    <cellStyle name="_доходи_дод_1-6 _дод_2_економіка" xfId="329"/>
    <cellStyle name="_доходи_дод_1-6 _дод_4" xfId="330"/>
    <cellStyle name="_доходи_дод_1-6 _дод_4" xfId="331"/>
    <cellStyle name="_доходи_дод_1-6 _дод_дотація енергоносії ДФ" xfId="332"/>
    <cellStyle name="_доходи_дод_1-6 _дод_дотація енергоносії ДФ" xfId="333"/>
    <cellStyle name="_доходи_дод_1-6 _Додатки 1-4" xfId="334"/>
    <cellStyle name="_доходи_дод_1-6 _Додатки 1-4" xfId="335"/>
    <cellStyle name="_доходи_дод_1-6 _Додатки 1-4_Аркуш1" xfId="336"/>
    <cellStyle name="_доходи_дод_1-6 _Додатки 1-4_Аркуш1" xfId="337"/>
    <cellStyle name="_доходи_дод_1-7 " xfId="338"/>
    <cellStyle name="_доходи_дод_1-7 " xfId="339"/>
    <cellStyle name="_доходи_дод_1-7 _дод_2_економіка" xfId="340"/>
    <cellStyle name="_доходи_дод_1-7 _дод_2_економіка" xfId="341"/>
    <cellStyle name="_доходи_дод_1-7 _дод_дотація енергоносії ДФ" xfId="342"/>
    <cellStyle name="_доходи_дод_1-7 _дод_дотація енергоносії ДФ" xfId="343"/>
    <cellStyle name="_доходи_дод_1-7 _Додатки 1-4" xfId="344"/>
    <cellStyle name="_доходи_дод_1-7 _Додатки 1-4" xfId="345"/>
    <cellStyle name="_доходи_дод_1-7 _Додатки 1-4_Аркуш1" xfId="346"/>
    <cellStyle name="_доходи_дод_1-7 _Додатки 1-4_Аркуш1" xfId="347"/>
    <cellStyle name="_доходи_дод_1-8 " xfId="348"/>
    <cellStyle name="_доходи_дод_1-8 " xfId="349"/>
    <cellStyle name="_доходи_дод_1-8 _дод_2_економіка" xfId="350"/>
    <cellStyle name="_доходи_дод_1-8 _дод_2_економіка" xfId="351"/>
    <cellStyle name="_доходи_дод_1-8 _дод_дотація енергоносії ДФ" xfId="352"/>
    <cellStyle name="_доходи_дод_1-8 _дод_дотація енергоносії ДФ" xfId="353"/>
    <cellStyle name="_доходи_дод_1-8 _Додатки 1-4" xfId="354"/>
    <cellStyle name="_доходи_дод_1-8 _Додатки 1-4" xfId="355"/>
    <cellStyle name="_доходи_дод_1-8 _Додатки 1-4_Аркуш1" xfId="356"/>
    <cellStyle name="_доходи_дод_1-8 _Додатки 1-4_Аркуш1" xfId="357"/>
    <cellStyle name="_доходи_дод_1-9" xfId="358"/>
    <cellStyle name="_доходи_дод_1-9" xfId="359"/>
    <cellStyle name="_доходи_дод_1-9_Аркуш1" xfId="360"/>
    <cellStyle name="_доходи_дод_1-9_Аркуш1" xfId="361"/>
    <cellStyle name="_доходи_дод_1-9_дод_1 - 5 " xfId="362"/>
    <cellStyle name="_доходи_дод_1-9_дод_1 - 5 " xfId="363"/>
    <cellStyle name="_доходи_дод_1-9_дод_1 - 5 _дод_2_економіка" xfId="364"/>
    <cellStyle name="_доходи_дод_1-9_дод_1 - 5 _дод_2_економіка" xfId="365"/>
    <cellStyle name="_доходи_дод_1-9_дод_1 - 7" xfId="366"/>
    <cellStyle name="_доходи_дод_1-9_дод_1 - 7" xfId="367"/>
    <cellStyle name="_доходи_дод_1-9_дод_1 - 7 АПК  ПРОЄКТ НА 2023  " xfId="368"/>
    <cellStyle name="_доходи_дод_1-9_дод_1 - 7 АПК  ПРОЄКТ НА 2023  " xfId="369"/>
    <cellStyle name="_доходи_дод_1-9_дод_1 - 7 АПК  ПРОЄКТ НА 2023  _дод_2_економіка" xfId="370"/>
    <cellStyle name="_доходи_дод_1-9_дод_1 - 7 АПК  ПРОЄКТ НА 2023  _дод_2_економіка" xfId="371"/>
    <cellStyle name="_доходи_дод_1-9_дод_1 - 8 " xfId="372"/>
    <cellStyle name="_доходи_дод_1-9_дод_1 - 8 " xfId="373"/>
    <cellStyle name="_доходи_дод_1-9_дод_1 - 8 _дод_2_економіка" xfId="374"/>
    <cellStyle name="_доходи_дод_1-9_дод_1 - 8 _дод_2_економіка" xfId="375"/>
    <cellStyle name="_доходи_дод_1-9_дод_1 - 8 _онов_СЕСІЯ" xfId="376"/>
    <cellStyle name="_доходи_дод_1-9_дод_1 - 8 _онов_СЕСІЯ" xfId="377"/>
    <cellStyle name="_доходи_дод_1-9_дод_1 - 8 _онов_СЕСІЯ_дод_2_економіка" xfId="378"/>
    <cellStyle name="_доходи_дод_1-9_дод_1 - 8 _онов_СЕСІЯ_дод_2_економіка" xfId="379"/>
    <cellStyle name="_доходи_дод_1-9_дод_1-5 " xfId="380"/>
    <cellStyle name="_доходи_дод_1-9_дод_1-5 " xfId="381"/>
    <cellStyle name="_доходи_дод_1-9_дод_1-5 _дод_2_економіка" xfId="382"/>
    <cellStyle name="_доходи_дод_1-9_дод_1-5 _дод_2_економіка" xfId="383"/>
    <cellStyle name="_доходи_дод_1-9_дод_1-5 _дод_дотація енергоносії ДФ" xfId="384"/>
    <cellStyle name="_доходи_дод_1-9_дод_1-5 _дод_дотація енергоносії ДФ" xfId="385"/>
    <cellStyle name="_доходи_дод_1-9_дод_1-5 _Додатки 1-4" xfId="386"/>
    <cellStyle name="_доходи_дод_1-9_дод_1-5 _Додатки 1-4" xfId="387"/>
    <cellStyle name="_доходи_дод_1-9_дод_1-5 _Додатки 1-4_Аркуш1" xfId="388"/>
    <cellStyle name="_доходи_дод_1-9_дод_1-5 _Додатки 1-4_Аркуш1" xfId="389"/>
    <cellStyle name="_доходи_дод_1-9_дод_1-7 " xfId="390"/>
    <cellStyle name="_доходи_дод_1-9_дод_1-7 " xfId="391"/>
    <cellStyle name="_доходи_дод_1-9_дод_1-7 _дод_2_економіка" xfId="392"/>
    <cellStyle name="_доходи_дод_1-9_дод_1-7 _дод_2_економіка" xfId="393"/>
    <cellStyle name="_доходи_дод_1-9_дод_1-7 _дод_дотація енергоносії ДФ" xfId="394"/>
    <cellStyle name="_доходи_дод_1-9_дод_1-7 _дод_дотація енергоносії ДФ" xfId="395"/>
    <cellStyle name="_доходи_дод_1-9_дод_1-7 _Додатки 1-4" xfId="396"/>
    <cellStyle name="_доходи_дод_1-9_дод_1-7 _Додатки 1-4" xfId="397"/>
    <cellStyle name="_доходи_дод_1-9_дод_1-7 _Додатки 1-4_Аркуш1" xfId="398"/>
    <cellStyle name="_доходи_дод_1-9_дод_1-7 _Додатки 1-4_Аркуш1" xfId="399"/>
    <cellStyle name="_доходи_дод_1-9_дод_2_економіка" xfId="400"/>
    <cellStyle name="_доходи_дод_1-9_дод_2_економіка" xfId="401"/>
    <cellStyle name="_доходи_дод_1-9_дод_4" xfId="402"/>
    <cellStyle name="_доходи_дод_1-9_дод_4" xfId="403"/>
    <cellStyle name="_доходи_дод_1-9_дод_дотація енергоносії ДФ" xfId="404"/>
    <cellStyle name="_доходи_дод_1-9_дод_дотація енергоносії ДФ" xfId="405"/>
    <cellStyle name="_доходи_дод_1-9_Додатки 1-4" xfId="406"/>
    <cellStyle name="_доходи_дод_1-9_Додатки 1-4" xfId="407"/>
    <cellStyle name="_доходи_дод_1-9_Додатки 1-4_Аркуш1" xfId="408"/>
    <cellStyle name="_доходи_дод_1-9_Додатки 1-4_Аркуш1" xfId="409"/>
    <cellStyle name="_доходи_дод_2_економіка" xfId="410"/>
    <cellStyle name="_доходи_дод_2_економіка" xfId="411"/>
    <cellStyle name="_доходи_дод_4" xfId="412"/>
    <cellStyle name="_доходи_дод_4" xfId="413"/>
    <cellStyle name="_доходи_дод_дотація енергоносії ДФ" xfId="414"/>
    <cellStyle name="_доходи_дод_дотація енергоносії ДФ" xfId="415"/>
    <cellStyle name="_доходи_Додатки 1-4" xfId="416"/>
    <cellStyle name="_доходи_Додатки 1-4" xfId="417"/>
    <cellStyle name="_доходи_Додатки 1-4_Аркуш1" xfId="418"/>
    <cellStyle name="_доходи_Додатки 1-4_Аркуш1" xfId="419"/>
    <cellStyle name="" xfId="420"/>
    <cellStyle name="1" xfId="421"/>
    <cellStyle name="2" xfId="422"/>
    <cellStyle name="20% - Акцент1" xfId="423"/>
    <cellStyle name="20% — акцент1" xfId="424"/>
    <cellStyle name="20% - Акцент2" xfId="425"/>
    <cellStyle name="20% — акцент2" xfId="426"/>
    <cellStyle name="20% - Акцент3" xfId="427"/>
    <cellStyle name="20% — акцент3" xfId="428"/>
    <cellStyle name="20% - Акцент4" xfId="429"/>
    <cellStyle name="20% — акцент4" xfId="430"/>
    <cellStyle name="20% - Акцент5" xfId="431"/>
    <cellStyle name="20% — акцент5" xfId="432"/>
    <cellStyle name="20% - Акцент6" xfId="433"/>
    <cellStyle name="20% — акцент6" xfId="434"/>
    <cellStyle name="20% – Акцентування1" xfId="435"/>
    <cellStyle name="20% – Акцентування2" xfId="436"/>
    <cellStyle name="20% – Акцентування3" xfId="437"/>
    <cellStyle name="20% – Акцентування4" xfId="438"/>
    <cellStyle name="20% – Акцентування5" xfId="439"/>
    <cellStyle name="20% – Акцентування6" xfId="440"/>
    <cellStyle name="40% - Акцент1" xfId="441"/>
    <cellStyle name="40% — акцент1" xfId="442"/>
    <cellStyle name="40% - Акцент2" xfId="443"/>
    <cellStyle name="40% — акцент2" xfId="444"/>
    <cellStyle name="40% - Акцент3" xfId="445"/>
    <cellStyle name="40% — акцент3" xfId="446"/>
    <cellStyle name="40% - Акцент4" xfId="447"/>
    <cellStyle name="40% — акцент4" xfId="448"/>
    <cellStyle name="40% - Акцент5" xfId="449"/>
    <cellStyle name="40% — акцент5" xfId="450"/>
    <cellStyle name="40% - Акцент6" xfId="451"/>
    <cellStyle name="40% — акцент6" xfId="452"/>
    <cellStyle name="40% – Акцентування1" xfId="453"/>
    <cellStyle name="40% – Акцентування2" xfId="454"/>
    <cellStyle name="40% – Акцентування3" xfId="455"/>
    <cellStyle name="40% – Акцентування4" xfId="456"/>
    <cellStyle name="40% – Акцентування5" xfId="457"/>
    <cellStyle name="40% – Акцентування6" xfId="458"/>
    <cellStyle name="60% - Акцент1" xfId="459"/>
    <cellStyle name="60% — акцент1" xfId="460"/>
    <cellStyle name="60% - Акцент2" xfId="461"/>
    <cellStyle name="60% — акцент2" xfId="462"/>
    <cellStyle name="60% - Акцент3" xfId="463"/>
    <cellStyle name="60% — акцент3" xfId="464"/>
    <cellStyle name="60% - Акцент4" xfId="465"/>
    <cellStyle name="60% — акцент4" xfId="466"/>
    <cellStyle name="60% - Акцент5" xfId="467"/>
    <cellStyle name="60% — акцент5" xfId="468"/>
    <cellStyle name="60% - Акцент6" xfId="469"/>
    <cellStyle name="60% — акцент6" xfId="470"/>
    <cellStyle name="60% – Акцентування1" xfId="471"/>
    <cellStyle name="60% – Акцентування2" xfId="472"/>
    <cellStyle name="60% – Акцентування3" xfId="473"/>
    <cellStyle name="60% – Акцентування4" xfId="474"/>
    <cellStyle name="60% – Акцентування5" xfId="475"/>
    <cellStyle name="60% – Акцентування6" xfId="476"/>
    <cellStyle name="Aaia?iue [0]_laroux" xfId="477"/>
    <cellStyle name="Aaia?iue_laroux" xfId="478"/>
    <cellStyle name="C?O" xfId="479"/>
    <cellStyle name="Cena$" xfId="480"/>
    <cellStyle name="CenaZ?" xfId="481"/>
    <cellStyle name="Ceny$" xfId="482"/>
    <cellStyle name="CenyZ?" xfId="483"/>
    <cellStyle name="Comma [0]_1996-1997-план 10 місяців" xfId="484"/>
    <cellStyle name="Comma_1996-1997-план 10 місяців" xfId="485"/>
    <cellStyle name="Currency [0]_1996-1997-план 10 місяців" xfId="486"/>
    <cellStyle name="Currency_1996-1997-план 10 місяців" xfId="487"/>
    <cellStyle name="Data" xfId="488"/>
    <cellStyle name="Dziesietny [0]_Arkusz1" xfId="489"/>
    <cellStyle name="Dziesietny_Arkusz1" xfId="490"/>
    <cellStyle name="Headline I" xfId="491"/>
    <cellStyle name="Headline II" xfId="492"/>
    <cellStyle name="Headline III" xfId="493"/>
    <cellStyle name="Iau?iue_laroux" xfId="494"/>
    <cellStyle name="Marza" xfId="495"/>
    <cellStyle name="Marza%" xfId="496"/>
    <cellStyle name="Marza_Veresen_derg" xfId="497"/>
    <cellStyle name="Nazwa" xfId="498"/>
    <cellStyle name="Normal_1996-1997-план 10 місяців" xfId="499"/>
    <cellStyle name="Normal_Дж" xfId="500"/>
    <cellStyle name="Normal_Доходи" xfId="501"/>
    <cellStyle name="normalni_laroux" xfId="502"/>
    <cellStyle name="Normalny_A-FOUR TECH" xfId="503"/>
    <cellStyle name="Oeiainiaue [0]_laroux" xfId="504"/>
    <cellStyle name="Oeiainiaue_laroux" xfId="505"/>
    <cellStyle name="TrOds" xfId="506"/>
    <cellStyle name="Tytul" xfId="507"/>
    <cellStyle name="Walutowy [0]_Arkusz1" xfId="508"/>
    <cellStyle name="Walutowy_Arkusz1" xfId="509"/>
    <cellStyle name="Акцент1" xfId="510"/>
    <cellStyle name="Акцент2" xfId="511"/>
    <cellStyle name="Акцент3" xfId="512"/>
    <cellStyle name="Акцент4" xfId="513"/>
    <cellStyle name="Акцент5" xfId="514"/>
    <cellStyle name="Акцент6" xfId="515"/>
    <cellStyle name="Акцентування1" xfId="516"/>
    <cellStyle name="Акцентування2" xfId="517"/>
    <cellStyle name="Акцентування3" xfId="518"/>
    <cellStyle name="Акцентування4" xfId="519"/>
    <cellStyle name="Акцентування5" xfId="520"/>
    <cellStyle name="Акцентування6" xfId="521"/>
    <cellStyle name="Ввід" xfId="522"/>
    <cellStyle name="Ввод " xfId="523"/>
    <cellStyle name="Вывод" xfId="524"/>
    <cellStyle name="Вычисление" xfId="525"/>
    <cellStyle name="Гарний" xfId="526"/>
    <cellStyle name="Заголовок 1" xfId="527" builtinId="16" customBuiltin="1"/>
    <cellStyle name="Заголовок 2" xfId="528" builtinId="17" customBuiltin="1"/>
    <cellStyle name="Заголовок 3" xfId="529" builtinId="18" customBuiltin="1"/>
    <cellStyle name="Заголовок 4" xfId="530" builtinId="19" customBuiltin="1"/>
    <cellStyle name="Звичайний" xfId="0" builtinId="0"/>
    <cellStyle name="Звичайний 10" xfId="531"/>
    <cellStyle name="Звичайний 11" xfId="532"/>
    <cellStyle name="Звичайний 12" xfId="533"/>
    <cellStyle name="Звичайний 13" xfId="534"/>
    <cellStyle name="Звичайний 14" xfId="535"/>
    <cellStyle name="Звичайний 15" xfId="536"/>
    <cellStyle name="Звичайний 16" xfId="537"/>
    <cellStyle name="Звичайний 17" xfId="538"/>
    <cellStyle name="Звичайний 18" xfId="539"/>
    <cellStyle name="Звичайний 19" xfId="540"/>
    <cellStyle name="Звичайний 2" xfId="541"/>
    <cellStyle name="Звичайний 2 2" xfId="542"/>
    <cellStyle name="Звичайний 2_13 Додаток ПТУ 1" xfId="543"/>
    <cellStyle name="Звичайний 20" xfId="544"/>
    <cellStyle name="Звичайний 3" xfId="545"/>
    <cellStyle name="Звичайний 4" xfId="546"/>
    <cellStyle name="Звичайний 4 2" xfId="547"/>
    <cellStyle name="Звичайний 4 2_Аркуш1" xfId="548"/>
    <cellStyle name="Звичайний 4_13 Додаток ПТУ 1" xfId="549"/>
    <cellStyle name="Звичайний 5" xfId="550"/>
    <cellStyle name="Звичайний 6" xfId="551"/>
    <cellStyle name="Звичайний 7" xfId="552"/>
    <cellStyle name="Звичайний 8" xfId="553"/>
    <cellStyle name="Звичайний 9" xfId="554"/>
    <cellStyle name="Зв'язана клітинка" xfId="555"/>
    <cellStyle name="Итог" xfId="556"/>
    <cellStyle name="Контрольна клітинка" xfId="557"/>
    <cellStyle name="Контрольная ячейка" xfId="558"/>
    <cellStyle name="Назва" xfId="559"/>
    <cellStyle name="Название" xfId="560"/>
    <cellStyle name="Нейтральний" xfId="561"/>
    <cellStyle name="Нейтральный" xfId="562"/>
    <cellStyle name="Обчислення" xfId="563"/>
    <cellStyle name="Обычный 2" xfId="564"/>
    <cellStyle name="Обычный_ZV1PIV98" xfId="565"/>
    <cellStyle name="Підсумок" xfId="566"/>
    <cellStyle name="Плохой" xfId="567"/>
    <cellStyle name="Поганий" xfId="568"/>
    <cellStyle name="Пояснение" xfId="569"/>
    <cellStyle name="Примечание" xfId="570"/>
    <cellStyle name="Примітка" xfId="571"/>
    <cellStyle name="Результат" xfId="572"/>
    <cellStyle name="Связанная ячейка" xfId="573"/>
    <cellStyle name="Стиль 1" xfId="574"/>
    <cellStyle name="Текст попередження" xfId="575"/>
    <cellStyle name="Текст пояснення" xfId="576"/>
    <cellStyle name="Текст предупреждения" xfId="577"/>
    <cellStyle name="Тысячи [0]_Додаток №1" xfId="578"/>
    <cellStyle name="Тысячи_Додаток №1" xfId="579"/>
    <cellStyle name="Финансовый 2" xfId="580"/>
    <cellStyle name="Фінансовий 2" xfId="581"/>
    <cellStyle name="Фінансовий 2 2" xfId="582"/>
    <cellStyle name="Хороший" xfId="583"/>
    <cellStyle name="ЏђЋ–…Ќ’Ќ›‰" xfId="58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&#1041;&#1102;&#1076;&#1078;&#1077;&#1090;_2020/&#1079;&#1072;&#1074;&#1076;&#1072;&#1085;&#1085;&#1103;%20&#1088;&#1072;&#1081;&#1086;&#1085;&#1072;&#1084;/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da127/Documents/Downloads/&#1052;&#1086;&#1080;%20&#1076;&#1086;&#1082;&#1091;&#1084;&#1077;&#1085;&#1090;&#1099;/&#1041;&#1102;&#1076;&#1078;&#1077;&#1090;_2013/&#1041;&#1102;&#1076;&#1078;&#1077;&#1090;%20&#1089;&#1077;&#1089;&#1110;&#1103;/&#1041;&#1102;&#1076;&#1078;&#1077;&#1090;/&#1079;&#1072;&#1090;&#1074;&#1077;&#1088;&#1076;&#1078;&#1077;&#1085;&#1086;/&#1076;&#1086;&#1076;_1_8_2013%20&#1087;&#1088;&#1072;&#1074;&#1082;&#1080;%20&#1053;&#1072;&#1082;&#1086;&#1085;&#1077;&#1095;&#1085;&#1086;&#11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5"/>
      <sheetName val="дод_6"/>
      <sheetName val="дод7"/>
      <sheetName val="Дод8"/>
    </sheetNames>
    <sheetDataSet>
      <sheetData sheetId="0" refreshError="1"/>
      <sheetData sheetId="1">
        <row r="19">
          <cell r="F19">
            <v>2575000</v>
          </cell>
        </row>
        <row r="39">
          <cell r="F39">
            <v>37591800</v>
          </cell>
        </row>
        <row r="111">
          <cell r="F111">
            <v>19536200</v>
          </cell>
        </row>
        <row r="117">
          <cell r="F117">
            <v>0</v>
          </cell>
        </row>
        <row r="187">
          <cell r="F187">
            <v>0</v>
          </cell>
        </row>
        <row r="229">
          <cell r="F229">
            <v>16950000</v>
          </cell>
        </row>
        <row r="475">
          <cell r="C475">
            <v>0</v>
          </cell>
          <cell r="J475">
            <v>0</v>
          </cell>
          <cell r="K475">
            <v>0</v>
          </cell>
          <cell r="M47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2:R170"/>
  <sheetViews>
    <sheetView showZeros="0" tabSelected="1" view="pageBreakPreview" topLeftCell="B2" zoomScale="75" zoomScaleNormal="75" zoomScaleSheetLayoutView="75" workbookViewId="0">
      <pane xSplit="2" ySplit="15" topLeftCell="D17" activePane="bottomRight" state="frozen"/>
      <selection activeCell="B9" sqref="B9:J9"/>
      <selection pane="topRight" activeCell="B9" sqref="B9:J9"/>
      <selection pane="bottomLeft" activeCell="B9" sqref="B9:J9"/>
      <selection pane="bottomRight" activeCell="I59" sqref="I59"/>
    </sheetView>
  </sheetViews>
  <sheetFormatPr defaultColWidth="9.1796875" defaultRowHeight="13"/>
  <cols>
    <col min="1" max="1" width="3.453125" style="305" customWidth="1"/>
    <col min="2" max="2" width="18.26953125" style="305" customWidth="1"/>
    <col min="3" max="3" width="72.54296875" style="305" customWidth="1"/>
    <col min="4" max="4" width="23" style="305" customWidth="1"/>
    <col min="5" max="5" width="18" style="305" customWidth="1"/>
    <col min="6" max="6" width="17.54296875" style="305" customWidth="1"/>
    <col min="7" max="7" width="24.26953125" style="305" customWidth="1"/>
    <col min="8" max="8" width="10.453125" style="305" bestFit="1" customWidth="1"/>
    <col min="9" max="9" width="9.1796875" style="306" customWidth="1"/>
    <col min="10" max="10" width="13.453125" style="306" bestFit="1" customWidth="1"/>
    <col min="11" max="11" width="9.1796875" style="306" customWidth="1"/>
    <col min="12" max="16384" width="9.1796875" style="305"/>
  </cols>
  <sheetData>
    <row r="2" spans="2:11" ht="24.65" customHeight="1">
      <c r="E2" s="304"/>
      <c r="F2" s="354" t="s">
        <v>135</v>
      </c>
      <c r="G2" s="354"/>
    </row>
    <row r="3" spans="2:11" ht="24.65" customHeight="1">
      <c r="E3" s="304"/>
      <c r="F3" s="354" t="s">
        <v>34</v>
      </c>
      <c r="G3" s="354"/>
    </row>
    <row r="4" spans="2:11" ht="24.65" customHeight="1">
      <c r="E4" s="304"/>
      <c r="F4" s="354" t="s">
        <v>35</v>
      </c>
      <c r="G4" s="354"/>
    </row>
    <row r="5" spans="2:11" ht="24.65" customHeight="1">
      <c r="E5" s="304"/>
      <c r="F5" s="354" t="s">
        <v>36</v>
      </c>
      <c r="G5" s="354"/>
    </row>
    <row r="6" spans="2:11" ht="20.5" customHeight="1">
      <c r="B6" s="157"/>
      <c r="D6" s="307"/>
      <c r="E6" s="308"/>
      <c r="F6" s="353"/>
      <c r="G6" s="353"/>
      <c r="H6" s="309"/>
      <c r="I6" s="310"/>
    </row>
    <row r="7" spans="2:11" ht="46.9" customHeight="1">
      <c r="B7" s="356" t="s">
        <v>105</v>
      </c>
      <c r="C7" s="356"/>
      <c r="D7" s="356"/>
      <c r="E7" s="356"/>
      <c r="F7" s="356"/>
      <c r="G7" s="356"/>
      <c r="H7" s="309"/>
      <c r="I7" s="310"/>
    </row>
    <row r="8" spans="2:11" ht="26.5" customHeight="1">
      <c r="B8" s="355" t="s">
        <v>106</v>
      </c>
      <c r="C8" s="355"/>
      <c r="D8" s="355"/>
      <c r="E8" s="355"/>
      <c r="F8" s="355"/>
      <c r="G8" s="355"/>
      <c r="H8" s="312"/>
      <c r="I8" s="313"/>
    </row>
    <row r="9" spans="2:11" ht="26.15" customHeight="1">
      <c r="B9" s="118">
        <v>1310000000</v>
      </c>
      <c r="C9" s="311"/>
      <c r="D9" s="311"/>
      <c r="E9" s="311"/>
      <c r="F9" s="311"/>
      <c r="G9" s="311"/>
      <c r="H9" s="312"/>
      <c r="I9" s="313"/>
    </row>
    <row r="10" spans="2:11" ht="32.15" customHeight="1">
      <c r="B10" s="314" t="s">
        <v>9</v>
      </c>
      <c r="F10" s="136"/>
      <c r="G10" s="136" t="s">
        <v>26</v>
      </c>
    </row>
    <row r="11" spans="2:11" ht="18" customHeight="1">
      <c r="B11" s="361" t="s">
        <v>37</v>
      </c>
      <c r="C11" s="361" t="s">
        <v>38</v>
      </c>
      <c r="D11" s="361" t="s">
        <v>1</v>
      </c>
      <c r="E11" s="361" t="s">
        <v>30</v>
      </c>
      <c r="F11" s="361"/>
      <c r="G11" s="364" t="s">
        <v>39</v>
      </c>
    </row>
    <row r="12" spans="2:11" ht="18" customHeight="1">
      <c r="B12" s="363"/>
      <c r="C12" s="361"/>
      <c r="D12" s="361"/>
      <c r="E12" s="361"/>
      <c r="F12" s="361"/>
      <c r="G12" s="364"/>
      <c r="I12" s="305"/>
    </row>
    <row r="13" spans="2:11">
      <c r="B13" s="363"/>
      <c r="C13" s="361"/>
      <c r="D13" s="361"/>
      <c r="E13" s="361" t="s">
        <v>39</v>
      </c>
      <c r="F13" s="361" t="s">
        <v>40</v>
      </c>
      <c r="G13" s="364"/>
    </row>
    <row r="14" spans="2:11" ht="42" customHeight="1">
      <c r="B14" s="363"/>
      <c r="C14" s="361"/>
      <c r="D14" s="361"/>
      <c r="E14" s="361"/>
      <c r="F14" s="361"/>
      <c r="G14" s="364"/>
      <c r="H14" s="315"/>
      <c r="I14" s="315"/>
    </row>
    <row r="15" spans="2:11" ht="18" customHeight="1">
      <c r="B15" s="359">
        <v>1</v>
      </c>
      <c r="C15" s="359">
        <v>2</v>
      </c>
      <c r="D15" s="359">
        <v>3</v>
      </c>
      <c r="E15" s="359">
        <v>4</v>
      </c>
      <c r="F15" s="359">
        <v>5</v>
      </c>
      <c r="G15" s="357" t="s">
        <v>41</v>
      </c>
      <c r="H15" s="315"/>
      <c r="I15" s="315"/>
    </row>
    <row r="16" spans="2:11" s="155" customFormat="1" ht="1.4" hidden="1" customHeight="1">
      <c r="B16" s="367"/>
      <c r="C16" s="360"/>
      <c r="D16" s="360"/>
      <c r="E16" s="360"/>
      <c r="F16" s="360"/>
      <c r="G16" s="358"/>
      <c r="I16" s="156"/>
      <c r="J16" s="156"/>
      <c r="K16" s="156"/>
    </row>
    <row r="17" spans="2:11" ht="30" customHeight="1">
      <c r="B17" s="316">
        <v>200000</v>
      </c>
      <c r="C17" s="317" t="s">
        <v>42</v>
      </c>
      <c r="D17" s="318">
        <f>(D18+D22+SUM(D29+D47+D48)+SUM(D52+D55+D59+D63))</f>
        <v>2287060.31</v>
      </c>
      <c r="E17" s="318">
        <f>(E18+E22+SUM(E29+E47+E48)+SUM(E52+E55+E59+E63))</f>
        <v>-2287060.31</v>
      </c>
      <c r="F17" s="318">
        <f>(F18+F22+SUM(F29+F47+F48)+SUM(F52+F55+F59+F63))</f>
        <v>-2287060.31</v>
      </c>
      <c r="G17" s="318">
        <f t="shared" ref="G17:G58" si="0">+D17+E17</f>
        <v>0</v>
      </c>
      <c r="H17" s="319">
        <v>1</v>
      </c>
      <c r="I17" s="319">
        <f>+G17+'[6]видатки_затв '!C482</f>
        <v>0</v>
      </c>
    </row>
    <row r="18" spans="2:11" s="2" customFormat="1" hidden="1">
      <c r="B18" s="161">
        <v>201000</v>
      </c>
      <c r="C18" s="162" t="s">
        <v>43</v>
      </c>
      <c r="D18" s="163">
        <f>D19</f>
        <v>0</v>
      </c>
      <c r="E18" s="163">
        <f>E19</f>
        <v>0</v>
      </c>
      <c r="F18" s="163">
        <f>F19</f>
        <v>0</v>
      </c>
      <c r="G18" s="163">
        <f t="shared" si="0"/>
        <v>0</v>
      </c>
      <c r="H18" s="164">
        <f t="shared" ref="H18:H51" si="1">+G18</f>
        <v>0</v>
      </c>
    </row>
    <row r="19" spans="2:11" s="2" customFormat="1" hidden="1">
      <c r="B19" s="165">
        <v>201100</v>
      </c>
      <c r="C19" s="166" t="s">
        <v>44</v>
      </c>
      <c r="D19" s="167">
        <f>D20-D21</f>
        <v>0</v>
      </c>
      <c r="E19" s="167">
        <f>E20-E21</f>
        <v>0</v>
      </c>
      <c r="F19" s="167">
        <f>F20-F21</f>
        <v>0</v>
      </c>
      <c r="G19" s="167">
        <f t="shared" si="0"/>
        <v>0</v>
      </c>
      <c r="H19" s="164">
        <f t="shared" si="1"/>
        <v>0</v>
      </c>
    </row>
    <row r="20" spans="2:11" s="2" customFormat="1" hidden="1">
      <c r="B20" s="168">
        <v>201110</v>
      </c>
      <c r="C20" s="169" t="s">
        <v>45</v>
      </c>
      <c r="D20" s="167"/>
      <c r="E20" s="167"/>
      <c r="F20" s="167"/>
      <c r="G20" s="167">
        <f t="shared" si="0"/>
        <v>0</v>
      </c>
      <c r="H20" s="164">
        <f t="shared" si="1"/>
        <v>0</v>
      </c>
    </row>
    <row r="21" spans="2:11" s="2" customFormat="1" hidden="1">
      <c r="B21" s="170">
        <v>201120</v>
      </c>
      <c r="C21" s="171" t="s">
        <v>46</v>
      </c>
      <c r="D21" s="172"/>
      <c r="E21" s="172"/>
      <c r="F21" s="172"/>
      <c r="G21" s="172">
        <f t="shared" si="0"/>
        <v>0</v>
      </c>
      <c r="H21" s="164">
        <f t="shared" si="1"/>
        <v>0</v>
      </c>
    </row>
    <row r="22" spans="2:11" s="2" customFormat="1" ht="15.5" hidden="1">
      <c r="B22" s="159">
        <v>202000</v>
      </c>
      <c r="C22" s="173" t="s">
        <v>47</v>
      </c>
      <c r="D22" s="174">
        <f>D23+D26</f>
        <v>0</v>
      </c>
      <c r="E22" s="175">
        <f>E23+E26</f>
        <v>0</v>
      </c>
      <c r="F22" s="175">
        <f>F23+F26</f>
        <v>0</v>
      </c>
      <c r="G22" s="175">
        <f t="shared" si="0"/>
        <v>0</v>
      </c>
      <c r="H22" s="164">
        <f t="shared" si="1"/>
        <v>0</v>
      </c>
    </row>
    <row r="23" spans="2:11" s="2" customFormat="1" hidden="1">
      <c r="B23" s="161">
        <v>202100</v>
      </c>
      <c r="C23" s="176" t="s">
        <v>48</v>
      </c>
      <c r="D23" s="163">
        <f>D24-D25</f>
        <v>0</v>
      </c>
      <c r="E23" s="163">
        <f>E24-E25</f>
        <v>0</v>
      </c>
      <c r="F23" s="163">
        <f>F24-F25</f>
        <v>0</v>
      </c>
      <c r="G23" s="163">
        <f t="shared" si="0"/>
        <v>0</v>
      </c>
      <c r="H23" s="164">
        <f t="shared" si="1"/>
        <v>0</v>
      </c>
    </row>
    <row r="24" spans="2:11" s="2" customFormat="1" hidden="1">
      <c r="B24" s="168">
        <v>202110</v>
      </c>
      <c r="C24" s="169" t="s">
        <v>45</v>
      </c>
      <c r="D24" s="167"/>
      <c r="E24" s="167"/>
      <c r="F24" s="167"/>
      <c r="G24" s="167">
        <f t="shared" si="0"/>
        <v>0</v>
      </c>
      <c r="H24" s="164">
        <f t="shared" si="1"/>
        <v>0</v>
      </c>
    </row>
    <row r="25" spans="2:11" s="2" customFormat="1" hidden="1">
      <c r="B25" s="170">
        <v>202120</v>
      </c>
      <c r="C25" s="171" t="s">
        <v>46</v>
      </c>
      <c r="D25" s="172"/>
      <c r="E25" s="172"/>
      <c r="F25" s="172"/>
      <c r="G25" s="172">
        <f t="shared" si="0"/>
        <v>0</v>
      </c>
      <c r="H25" s="164">
        <f t="shared" si="1"/>
        <v>0</v>
      </c>
    </row>
    <row r="26" spans="2:11" s="2" customFormat="1" ht="15.5" hidden="1">
      <c r="B26" s="159">
        <v>202200</v>
      </c>
      <c r="C26" s="177" t="s">
        <v>49</v>
      </c>
      <c r="D26" s="178">
        <f>D27-D28</f>
        <v>0</v>
      </c>
      <c r="E26" s="179">
        <f>E27-E28</f>
        <v>0</v>
      </c>
      <c r="F26" s="179">
        <f>F27-F28</f>
        <v>0</v>
      </c>
      <c r="G26" s="175">
        <f t="shared" si="0"/>
        <v>0</v>
      </c>
      <c r="H26" s="164">
        <f t="shared" si="1"/>
        <v>0</v>
      </c>
    </row>
    <row r="27" spans="2:11" s="2" customFormat="1" ht="15.5" hidden="1">
      <c r="B27" s="180">
        <v>202210</v>
      </c>
      <c r="C27" s="181" t="s">
        <v>45</v>
      </c>
      <c r="D27" s="178"/>
      <c r="E27" s="179">
        <f>350000000-350000000</f>
        <v>0</v>
      </c>
      <c r="F27" s="179">
        <f>350000000-350000000</f>
        <v>0</v>
      </c>
      <c r="G27" s="175">
        <f t="shared" si="0"/>
        <v>0</v>
      </c>
      <c r="H27" s="164">
        <f t="shared" si="1"/>
        <v>0</v>
      </c>
    </row>
    <row r="28" spans="2:11" s="2" customFormat="1" hidden="1">
      <c r="B28" s="182">
        <v>202220</v>
      </c>
      <c r="C28" s="183" t="s">
        <v>46</v>
      </c>
      <c r="D28" s="184"/>
      <c r="E28" s="184"/>
      <c r="F28" s="184"/>
      <c r="G28" s="163">
        <f t="shared" si="0"/>
        <v>0</v>
      </c>
      <c r="H28" s="164">
        <f t="shared" si="1"/>
        <v>0</v>
      </c>
    </row>
    <row r="29" spans="2:11" s="2" customFormat="1" hidden="1">
      <c r="B29" s="165">
        <v>203000</v>
      </c>
      <c r="C29" s="185" t="s">
        <v>50</v>
      </c>
      <c r="D29" s="186">
        <f>D30+D34+D38+D41+D44</f>
        <v>0</v>
      </c>
      <c r="E29" s="186">
        <f>E30+E34+E38+E41+E44</f>
        <v>0</v>
      </c>
      <c r="F29" s="186">
        <f>F30+F34+F38+F41+F44</f>
        <v>0</v>
      </c>
      <c r="G29" s="167">
        <f t="shared" si="0"/>
        <v>0</v>
      </c>
      <c r="H29" s="164">
        <f t="shared" si="1"/>
        <v>0</v>
      </c>
    </row>
    <row r="30" spans="2:11" s="2" customFormat="1" hidden="1">
      <c r="B30" s="165">
        <v>203100</v>
      </c>
      <c r="C30" s="166" t="s">
        <v>51</v>
      </c>
      <c r="D30" s="186">
        <f>D31-D32+D33</f>
        <v>0</v>
      </c>
      <c r="E30" s="186">
        <f>E31-E32+E33</f>
        <v>0</v>
      </c>
      <c r="F30" s="186">
        <f>F31-F32+F33</f>
        <v>0</v>
      </c>
      <c r="G30" s="167">
        <f t="shared" si="0"/>
        <v>0</v>
      </c>
      <c r="H30" s="164">
        <f t="shared" si="1"/>
        <v>0</v>
      </c>
      <c r="I30" s="4"/>
      <c r="K30" s="4"/>
    </row>
    <row r="31" spans="2:11" s="155" customFormat="1" hidden="1">
      <c r="B31" s="168">
        <v>203110</v>
      </c>
      <c r="C31" s="169" t="s">
        <v>45</v>
      </c>
      <c r="D31" s="186"/>
      <c r="E31" s="186"/>
      <c r="F31" s="186"/>
      <c r="G31" s="167">
        <f t="shared" si="0"/>
        <v>0</v>
      </c>
      <c r="H31" s="164">
        <f t="shared" si="1"/>
        <v>0</v>
      </c>
      <c r="I31" s="187"/>
      <c r="K31" s="187"/>
    </row>
    <row r="32" spans="2:11" s="155" customFormat="1" hidden="1">
      <c r="B32" s="168">
        <v>203120</v>
      </c>
      <c r="C32" s="169" t="s">
        <v>46</v>
      </c>
      <c r="D32" s="186"/>
      <c r="E32" s="186"/>
      <c r="F32" s="186"/>
      <c r="G32" s="167">
        <f t="shared" si="0"/>
        <v>0</v>
      </c>
      <c r="H32" s="164">
        <f t="shared" si="1"/>
        <v>0</v>
      </c>
      <c r="I32" s="187"/>
      <c r="K32" s="187"/>
    </row>
    <row r="33" spans="2:11" s="2" customFormat="1" ht="23" hidden="1">
      <c r="B33" s="168">
        <v>203130</v>
      </c>
      <c r="C33" s="169" t="s">
        <v>52</v>
      </c>
      <c r="D33" s="186"/>
      <c r="E33" s="186"/>
      <c r="F33" s="186"/>
      <c r="G33" s="167">
        <f t="shared" si="0"/>
        <v>0</v>
      </c>
      <c r="H33" s="164">
        <f t="shared" si="1"/>
        <v>0</v>
      </c>
    </row>
    <row r="34" spans="2:11" s="2" customFormat="1" hidden="1">
      <c r="B34" s="165">
        <v>203200</v>
      </c>
      <c r="C34" s="166" t="s">
        <v>53</v>
      </c>
      <c r="D34" s="186">
        <f>D35-D36+D37</f>
        <v>0</v>
      </c>
      <c r="E34" s="186">
        <f>E35-E36+E37</f>
        <v>0</v>
      </c>
      <c r="F34" s="186">
        <f>F35-F36+F37</f>
        <v>0</v>
      </c>
      <c r="G34" s="167">
        <f t="shared" si="0"/>
        <v>0</v>
      </c>
      <c r="H34" s="164">
        <f t="shared" si="1"/>
        <v>0</v>
      </c>
    </row>
    <row r="35" spans="2:11" s="2" customFormat="1" hidden="1">
      <c r="B35" s="168">
        <v>203210</v>
      </c>
      <c r="C35" s="169" t="s">
        <v>45</v>
      </c>
      <c r="D35" s="186"/>
      <c r="E35" s="186"/>
      <c r="F35" s="186"/>
      <c r="G35" s="167">
        <f t="shared" si="0"/>
        <v>0</v>
      </c>
      <c r="H35" s="164">
        <f t="shared" si="1"/>
        <v>0</v>
      </c>
    </row>
    <row r="36" spans="2:11" s="155" customFormat="1" hidden="1">
      <c r="B36" s="168">
        <v>203220</v>
      </c>
      <c r="C36" s="169" t="s">
        <v>46</v>
      </c>
      <c r="D36" s="186"/>
      <c r="E36" s="186"/>
      <c r="F36" s="186"/>
      <c r="G36" s="167">
        <f t="shared" si="0"/>
        <v>0</v>
      </c>
      <c r="H36" s="164">
        <f t="shared" si="1"/>
        <v>0</v>
      </c>
      <c r="I36" s="156"/>
      <c r="J36" s="156"/>
      <c r="K36" s="156"/>
    </row>
    <row r="37" spans="2:11" s="155" customFormat="1" ht="23" hidden="1">
      <c r="B37" s="168">
        <v>203230</v>
      </c>
      <c r="C37" s="169" t="s">
        <v>54</v>
      </c>
      <c r="D37" s="186"/>
      <c r="E37" s="186"/>
      <c r="F37" s="186"/>
      <c r="G37" s="167">
        <f t="shared" si="0"/>
        <v>0</v>
      </c>
      <c r="H37" s="164">
        <f t="shared" si="1"/>
        <v>0</v>
      </c>
      <c r="I37" s="156"/>
      <c r="J37" s="156"/>
      <c r="K37" s="156"/>
    </row>
    <row r="38" spans="2:11" s="155" customFormat="1" hidden="1">
      <c r="B38" s="165">
        <v>203300</v>
      </c>
      <c r="C38" s="166" t="s">
        <v>55</v>
      </c>
      <c r="D38" s="186">
        <f>D39-D40</f>
        <v>0</v>
      </c>
      <c r="E38" s="186">
        <f>E39-E40</f>
        <v>0</v>
      </c>
      <c r="F38" s="186">
        <f>F39-F40</f>
        <v>0</v>
      </c>
      <c r="G38" s="167">
        <f t="shared" si="0"/>
        <v>0</v>
      </c>
      <c r="H38" s="164">
        <f t="shared" si="1"/>
        <v>0</v>
      </c>
      <c r="I38" s="156"/>
      <c r="J38" s="156"/>
      <c r="K38" s="156"/>
    </row>
    <row r="39" spans="2:11" s="2" customFormat="1" hidden="1">
      <c r="B39" s="168">
        <v>203310</v>
      </c>
      <c r="C39" s="169" t="s">
        <v>45</v>
      </c>
      <c r="D39" s="186"/>
      <c r="E39" s="186"/>
      <c r="F39" s="186"/>
      <c r="G39" s="167">
        <f t="shared" si="0"/>
        <v>0</v>
      </c>
      <c r="H39" s="164">
        <f t="shared" si="1"/>
        <v>0</v>
      </c>
    </row>
    <row r="40" spans="2:11" s="2" customFormat="1" hidden="1">
      <c r="B40" s="168">
        <v>203320</v>
      </c>
      <c r="C40" s="169" t="s">
        <v>46</v>
      </c>
      <c r="D40" s="186"/>
      <c r="E40" s="186"/>
      <c r="F40" s="186"/>
      <c r="G40" s="167">
        <f t="shared" si="0"/>
        <v>0</v>
      </c>
      <c r="H40" s="164">
        <f t="shared" si="1"/>
        <v>0</v>
      </c>
    </row>
    <row r="41" spans="2:11" s="2" customFormat="1" hidden="1">
      <c r="B41" s="165">
        <v>203400</v>
      </c>
      <c r="C41" s="166" t="s">
        <v>56</v>
      </c>
      <c r="D41" s="186">
        <f>D42-D43</f>
        <v>0</v>
      </c>
      <c r="E41" s="186">
        <f>E42-E43</f>
        <v>0</v>
      </c>
      <c r="F41" s="186">
        <f>F42-F43</f>
        <v>0</v>
      </c>
      <c r="G41" s="167">
        <f t="shared" si="0"/>
        <v>0</v>
      </c>
      <c r="H41" s="164">
        <f t="shared" si="1"/>
        <v>0</v>
      </c>
    </row>
    <row r="42" spans="2:11" s="2" customFormat="1" hidden="1">
      <c r="B42" s="168">
        <v>203410</v>
      </c>
      <c r="C42" s="169" t="s">
        <v>57</v>
      </c>
      <c r="D42" s="186"/>
      <c r="E42" s="186"/>
      <c r="F42" s="186"/>
      <c r="G42" s="167">
        <f t="shared" si="0"/>
        <v>0</v>
      </c>
      <c r="H42" s="164">
        <f t="shared" si="1"/>
        <v>0</v>
      </c>
    </row>
    <row r="43" spans="2:11" s="2" customFormat="1" hidden="1">
      <c r="B43" s="168">
        <v>203420</v>
      </c>
      <c r="C43" s="169" t="s">
        <v>58</v>
      </c>
      <c r="D43" s="186"/>
      <c r="E43" s="186"/>
      <c r="F43" s="186"/>
      <c r="G43" s="167">
        <f t="shared" si="0"/>
        <v>0</v>
      </c>
      <c r="H43" s="164">
        <f t="shared" si="1"/>
        <v>0</v>
      </c>
    </row>
    <row r="44" spans="2:11" s="2" customFormat="1" hidden="1">
      <c r="B44" s="165">
        <v>203500</v>
      </c>
      <c r="C44" s="166" t="s">
        <v>50</v>
      </c>
      <c r="D44" s="186">
        <f>D45-D46</f>
        <v>0</v>
      </c>
      <c r="E44" s="186">
        <f>E45-E46</f>
        <v>0</v>
      </c>
      <c r="F44" s="186">
        <f>F45-F46</f>
        <v>0</v>
      </c>
      <c r="G44" s="167">
        <f t="shared" si="0"/>
        <v>0</v>
      </c>
      <c r="H44" s="164">
        <f t="shared" si="1"/>
        <v>0</v>
      </c>
    </row>
    <row r="45" spans="2:11" s="2" customFormat="1" hidden="1">
      <c r="B45" s="168">
        <v>203510</v>
      </c>
      <c r="C45" s="169" t="s">
        <v>45</v>
      </c>
      <c r="D45" s="186"/>
      <c r="E45" s="186"/>
      <c r="F45" s="186"/>
      <c r="G45" s="167">
        <f t="shared" si="0"/>
        <v>0</v>
      </c>
      <c r="H45" s="164">
        <f t="shared" si="1"/>
        <v>0</v>
      </c>
    </row>
    <row r="46" spans="2:11" s="2" customFormat="1" hidden="1">
      <c r="B46" s="168">
        <v>203520</v>
      </c>
      <c r="C46" s="169" t="s">
        <v>46</v>
      </c>
      <c r="D46" s="186"/>
      <c r="E46" s="186"/>
      <c r="F46" s="186"/>
      <c r="G46" s="167">
        <f t="shared" si="0"/>
        <v>0</v>
      </c>
      <c r="H46" s="164">
        <f t="shared" si="1"/>
        <v>0</v>
      </c>
    </row>
    <row r="47" spans="2:11" s="2" customFormat="1" hidden="1">
      <c r="B47" s="165">
        <v>204000</v>
      </c>
      <c r="C47" s="185" t="s">
        <v>59</v>
      </c>
      <c r="D47" s="186"/>
      <c r="E47" s="186"/>
      <c r="F47" s="186"/>
      <c r="G47" s="167">
        <f t="shared" si="0"/>
        <v>0</v>
      </c>
      <c r="H47" s="164">
        <f t="shared" si="1"/>
        <v>0</v>
      </c>
    </row>
    <row r="48" spans="2:11" s="2" customFormat="1" hidden="1">
      <c r="B48" s="188">
        <v>205000</v>
      </c>
      <c r="C48" s="189" t="s">
        <v>60</v>
      </c>
      <c r="D48" s="190">
        <f>D49-D50+D51</f>
        <v>0</v>
      </c>
      <c r="E48" s="190">
        <f>E49-E50+E51</f>
        <v>0</v>
      </c>
      <c r="F48" s="190">
        <f>F49-F50+F51</f>
        <v>0</v>
      </c>
      <c r="G48" s="191">
        <f t="shared" si="0"/>
        <v>0</v>
      </c>
      <c r="H48" s="164">
        <f t="shared" si="1"/>
        <v>0</v>
      </c>
    </row>
    <row r="49" spans="1:18" s="2" customFormat="1" ht="16.399999999999999" hidden="1" customHeight="1">
      <c r="B49" s="192">
        <v>205100</v>
      </c>
      <c r="C49" s="193" t="s">
        <v>61</v>
      </c>
      <c r="D49" s="194"/>
      <c r="E49" s="194"/>
      <c r="F49" s="194"/>
      <c r="G49" s="191">
        <f t="shared" si="0"/>
        <v>0</v>
      </c>
      <c r="H49" s="164">
        <f t="shared" si="1"/>
        <v>0</v>
      </c>
    </row>
    <row r="50" spans="1:18" s="2" customFormat="1" ht="17.5" hidden="1" customHeight="1">
      <c r="B50" s="192">
        <v>205200</v>
      </c>
      <c r="C50" s="193" t="s">
        <v>62</v>
      </c>
      <c r="D50" s="194"/>
      <c r="E50" s="194"/>
      <c r="F50" s="194"/>
      <c r="G50" s="191">
        <f t="shared" si="0"/>
        <v>0</v>
      </c>
      <c r="H50" s="164">
        <f t="shared" si="1"/>
        <v>0</v>
      </c>
    </row>
    <row r="51" spans="1:18" s="2" customFormat="1" hidden="1">
      <c r="B51" s="170">
        <v>205300</v>
      </c>
      <c r="C51" s="171" t="s">
        <v>63</v>
      </c>
      <c r="D51" s="195"/>
      <c r="E51" s="195"/>
      <c r="F51" s="195"/>
      <c r="G51" s="172">
        <f t="shared" si="0"/>
        <v>0</v>
      </c>
      <c r="H51" s="164">
        <f t="shared" si="1"/>
        <v>0</v>
      </c>
    </row>
    <row r="52" spans="1:18" s="2" customFormat="1" ht="30" hidden="1">
      <c r="B52" s="196">
        <v>206000</v>
      </c>
      <c r="C52" s="173" t="s">
        <v>64</v>
      </c>
      <c r="D52" s="197">
        <f>D53-D54</f>
        <v>0</v>
      </c>
      <c r="E52" s="197">
        <f>E53-E54</f>
        <v>0</v>
      </c>
      <c r="F52" s="197">
        <f>F53-F54</f>
        <v>0</v>
      </c>
      <c r="G52" s="198">
        <f t="shared" si="0"/>
        <v>0</v>
      </c>
      <c r="H52" s="164"/>
    </row>
    <row r="53" spans="1:18" s="2" customFormat="1" ht="22.75" hidden="1" customHeight="1">
      <c r="B53" s="180">
        <v>206100</v>
      </c>
      <c r="C53" s="177" t="s">
        <v>65</v>
      </c>
      <c r="D53" s="197"/>
      <c r="E53" s="199"/>
      <c r="F53" s="199"/>
      <c r="G53" s="83">
        <f t="shared" si="0"/>
        <v>0</v>
      </c>
      <c r="H53" s="164">
        <f t="shared" ref="H53:H58" si="2">+G53</f>
        <v>0</v>
      </c>
    </row>
    <row r="54" spans="1:18" s="4" customFormat="1" ht="23.5" hidden="1" customHeight="1">
      <c r="B54" s="200">
        <v>206200</v>
      </c>
      <c r="C54" s="177" t="s">
        <v>66</v>
      </c>
      <c r="D54" s="197"/>
      <c r="E54" s="199"/>
      <c r="F54" s="199"/>
      <c r="G54" s="83">
        <f t="shared" si="0"/>
        <v>0</v>
      </c>
      <c r="H54" s="164">
        <f t="shared" si="2"/>
        <v>0</v>
      </c>
      <c r="I54" s="2"/>
      <c r="J54" s="2"/>
    </row>
    <row r="55" spans="1:18" s="2" customFormat="1" ht="17.5" hidden="1">
      <c r="A55" s="201" t="s">
        <v>67</v>
      </c>
      <c r="B55" s="161">
        <v>207000</v>
      </c>
      <c r="C55" s="162" t="s">
        <v>68</v>
      </c>
      <c r="D55" s="184">
        <f>D56-D57+D58</f>
        <v>0</v>
      </c>
      <c r="E55" s="184">
        <f>E56-E57+E58</f>
        <v>0</v>
      </c>
      <c r="F55" s="184">
        <f>F56-F57+F58</f>
        <v>0</v>
      </c>
      <c r="G55" s="163">
        <f t="shared" si="0"/>
        <v>0</v>
      </c>
      <c r="H55" s="164">
        <f t="shared" si="2"/>
        <v>0</v>
      </c>
      <c r="I55" s="202"/>
      <c r="J55" s="202"/>
      <c r="K55" s="203"/>
      <c r="L55" s="202"/>
      <c r="M55" s="201"/>
      <c r="N55" s="3"/>
      <c r="O55" s="3"/>
      <c r="P55" s="3"/>
      <c r="Q55" s="3"/>
      <c r="R55" s="3"/>
    </row>
    <row r="56" spans="1:18" s="204" customFormat="1" ht="17.5" hidden="1">
      <c r="B56" s="168">
        <v>207100</v>
      </c>
      <c r="C56" s="166" t="s">
        <v>69</v>
      </c>
      <c r="D56" s="186"/>
      <c r="E56" s="186"/>
      <c r="F56" s="186"/>
      <c r="G56" s="167">
        <f t="shared" si="0"/>
        <v>0</v>
      </c>
      <c r="H56" s="164">
        <f t="shared" si="2"/>
        <v>0</v>
      </c>
      <c r="I56" s="205"/>
      <c r="J56" s="205"/>
    </row>
    <row r="57" spans="1:18" s="4" customFormat="1" hidden="1">
      <c r="B57" s="168">
        <v>207200</v>
      </c>
      <c r="C57" s="166" t="s">
        <v>70</v>
      </c>
      <c r="D57" s="186"/>
      <c r="E57" s="186"/>
      <c r="F57" s="186"/>
      <c r="G57" s="167">
        <f t="shared" si="0"/>
        <v>0</v>
      </c>
      <c r="H57" s="164">
        <f t="shared" si="2"/>
        <v>0</v>
      </c>
      <c r="I57" s="2"/>
      <c r="J57" s="2"/>
    </row>
    <row r="58" spans="1:18" s="4" customFormat="1" hidden="1">
      <c r="B58" s="170">
        <v>207300</v>
      </c>
      <c r="C58" s="206" t="s">
        <v>71</v>
      </c>
      <c r="D58" s="195"/>
      <c r="E58" s="195"/>
      <c r="F58" s="195"/>
      <c r="G58" s="172">
        <f t="shared" si="0"/>
        <v>0</v>
      </c>
      <c r="H58" s="164">
        <f t="shared" si="2"/>
        <v>0</v>
      </c>
      <c r="I58" s="2"/>
      <c r="J58" s="2"/>
    </row>
    <row r="59" spans="1:18" s="124" customFormat="1" ht="30" customHeight="1">
      <c r="B59" s="316">
        <v>208000</v>
      </c>
      <c r="C59" s="320" t="s">
        <v>72</v>
      </c>
      <c r="D59" s="321">
        <f>D60-D61+D62</f>
        <v>2287060.31</v>
      </c>
      <c r="E59" s="321">
        <f>E60-E61+E62</f>
        <v>-2287060.31</v>
      </c>
      <c r="F59" s="321">
        <f>F60-F61+F62</f>
        <v>-2287060.31</v>
      </c>
      <c r="G59" s="321">
        <f>G60-G61+G62</f>
        <v>0</v>
      </c>
      <c r="H59" s="319">
        <v>1</v>
      </c>
      <c r="I59" s="322"/>
      <c r="J59" s="119"/>
    </row>
    <row r="60" spans="1:18" s="4" customFormat="1" ht="30" hidden="1" customHeight="1">
      <c r="B60" s="180">
        <v>208100</v>
      </c>
      <c r="C60" s="177" t="s">
        <v>61</v>
      </c>
      <c r="D60" s="197"/>
      <c r="E60" s="197"/>
      <c r="F60" s="197"/>
      <c r="G60" s="208">
        <f t="shared" ref="G60:G88" si="3">+D60+E60</f>
        <v>0</v>
      </c>
      <c r="H60" s="160">
        <f>+G60</f>
        <v>0</v>
      </c>
      <c r="I60" s="207"/>
      <c r="J60" s="85"/>
    </row>
    <row r="61" spans="1:18" s="187" customFormat="1" ht="15" hidden="1" customHeight="1">
      <c r="B61" s="180">
        <v>208200</v>
      </c>
      <c r="C61" s="177" t="s">
        <v>62</v>
      </c>
      <c r="D61" s="197"/>
      <c r="E61" s="197">
        <v>0</v>
      </c>
      <c r="F61" s="197"/>
      <c r="G61" s="208">
        <f t="shared" si="3"/>
        <v>0</v>
      </c>
      <c r="H61" s="160">
        <f>+G61</f>
        <v>0</v>
      </c>
      <c r="I61" s="158"/>
      <c r="J61" s="156"/>
      <c r="K61" s="156"/>
    </row>
    <row r="62" spans="1:18" s="323" customFormat="1" ht="39" customHeight="1">
      <c r="B62" s="324">
        <v>208400</v>
      </c>
      <c r="C62" s="325" t="s">
        <v>73</v>
      </c>
      <c r="D62" s="326">
        <v>2287060.31</v>
      </c>
      <c r="E62" s="326">
        <v>-2287060.31</v>
      </c>
      <c r="F62" s="326">
        <f>+E62</f>
        <v>-2287060.31</v>
      </c>
      <c r="G62" s="327">
        <f t="shared" si="3"/>
        <v>0</v>
      </c>
      <c r="H62" s="319">
        <v>1</v>
      </c>
      <c r="I62" s="315"/>
      <c r="J62" s="306"/>
      <c r="K62" s="306"/>
    </row>
    <row r="63" spans="1:18" s="187" customFormat="1" hidden="1">
      <c r="B63" s="161">
        <v>209000</v>
      </c>
      <c r="C63" s="162" t="s">
        <v>74</v>
      </c>
      <c r="D63" s="184">
        <f>D64-D65</f>
        <v>0</v>
      </c>
      <c r="E63" s="184">
        <f>E64-E65</f>
        <v>0</v>
      </c>
      <c r="F63" s="184">
        <f>F64-F65</f>
        <v>0</v>
      </c>
      <c r="G63" s="163">
        <f t="shared" si="3"/>
        <v>0</v>
      </c>
      <c r="H63" s="164">
        <f t="shared" ref="H63:H87" si="4">+G63</f>
        <v>0</v>
      </c>
      <c r="I63" s="156"/>
      <c r="J63" s="156"/>
      <c r="K63" s="156"/>
    </row>
    <row r="64" spans="1:18" s="187" customFormat="1" hidden="1">
      <c r="B64" s="168">
        <v>209100</v>
      </c>
      <c r="C64" s="166" t="s">
        <v>61</v>
      </c>
      <c r="D64" s="186"/>
      <c r="E64" s="186"/>
      <c r="F64" s="186"/>
      <c r="G64" s="167">
        <f t="shared" si="3"/>
        <v>0</v>
      </c>
      <c r="H64" s="164">
        <f t="shared" si="4"/>
        <v>0</v>
      </c>
      <c r="I64" s="156"/>
      <c r="J64" s="156"/>
      <c r="K64" s="156"/>
    </row>
    <row r="65" spans="2:11" s="4" customFormat="1" hidden="1">
      <c r="B65" s="168">
        <v>209200</v>
      </c>
      <c r="C65" s="166" t="s">
        <v>62</v>
      </c>
      <c r="D65" s="186"/>
      <c r="E65" s="186"/>
      <c r="F65" s="186"/>
      <c r="G65" s="167">
        <f t="shared" si="3"/>
        <v>0</v>
      </c>
      <c r="H65" s="164">
        <f t="shared" si="4"/>
        <v>0</v>
      </c>
      <c r="I65" s="2"/>
      <c r="J65" s="2"/>
    </row>
    <row r="66" spans="2:11" s="4" customFormat="1" hidden="1">
      <c r="B66" s="165">
        <v>300000</v>
      </c>
      <c r="C66" s="209" t="s">
        <v>75</v>
      </c>
      <c r="D66" s="186">
        <f>D67+D70+D73+D76+D79+D82+D85</f>
        <v>0</v>
      </c>
      <c r="E66" s="186">
        <f>E67+E70+E73+E76+E79+E82+E85</f>
        <v>0</v>
      </c>
      <c r="F66" s="186">
        <f>F67+F70+F73+F76+F79+F82+F85</f>
        <v>0</v>
      </c>
      <c r="G66" s="167">
        <f t="shared" si="3"/>
        <v>0</v>
      </c>
      <c r="H66" s="164">
        <f t="shared" si="4"/>
        <v>0</v>
      </c>
      <c r="I66" s="2"/>
      <c r="J66" s="2"/>
    </row>
    <row r="67" spans="2:11" s="4" customFormat="1" hidden="1">
      <c r="B67" s="165">
        <v>301000</v>
      </c>
      <c r="C67" s="185" t="s">
        <v>76</v>
      </c>
      <c r="D67" s="186">
        <f>D68-D69</f>
        <v>0</v>
      </c>
      <c r="E67" s="186">
        <f>E68-E69</f>
        <v>0</v>
      </c>
      <c r="F67" s="186">
        <f>F68-F69</f>
        <v>0</v>
      </c>
      <c r="G67" s="167">
        <f t="shared" si="3"/>
        <v>0</v>
      </c>
      <c r="H67" s="164">
        <f t="shared" si="4"/>
        <v>0</v>
      </c>
      <c r="I67" s="2"/>
      <c r="J67" s="2"/>
    </row>
    <row r="68" spans="2:11" s="4" customFormat="1" hidden="1">
      <c r="B68" s="168">
        <v>301100</v>
      </c>
      <c r="C68" s="166" t="s">
        <v>45</v>
      </c>
      <c r="D68" s="186"/>
      <c r="E68" s="186"/>
      <c r="F68" s="186"/>
      <c r="G68" s="167">
        <f t="shared" si="3"/>
        <v>0</v>
      </c>
      <c r="H68" s="164">
        <f t="shared" si="4"/>
        <v>0</v>
      </c>
      <c r="I68" s="2"/>
      <c r="J68" s="2"/>
    </row>
    <row r="69" spans="2:11" s="4" customFormat="1" hidden="1">
      <c r="B69" s="168">
        <v>301200</v>
      </c>
      <c r="C69" s="166" t="s">
        <v>46</v>
      </c>
      <c r="D69" s="186"/>
      <c r="E69" s="186"/>
      <c r="F69" s="186"/>
      <c r="G69" s="167">
        <f t="shared" si="3"/>
        <v>0</v>
      </c>
      <c r="H69" s="164">
        <f t="shared" si="4"/>
        <v>0</v>
      </c>
      <c r="I69" s="2"/>
      <c r="J69" s="2"/>
    </row>
    <row r="70" spans="2:11" s="4" customFormat="1" hidden="1">
      <c r="B70" s="165">
        <v>302000</v>
      </c>
      <c r="C70" s="185" t="s">
        <v>77</v>
      </c>
      <c r="D70" s="186">
        <f>D71-D72</f>
        <v>0</v>
      </c>
      <c r="E70" s="186">
        <f>E71-E72</f>
        <v>0</v>
      </c>
      <c r="F70" s="186">
        <f>F71-F72</f>
        <v>0</v>
      </c>
      <c r="G70" s="167">
        <f t="shared" si="3"/>
        <v>0</v>
      </c>
      <c r="H70" s="164">
        <f t="shared" si="4"/>
        <v>0</v>
      </c>
      <c r="I70" s="2"/>
      <c r="J70" s="2"/>
    </row>
    <row r="71" spans="2:11" s="4" customFormat="1" hidden="1">
      <c r="B71" s="168">
        <v>302100</v>
      </c>
      <c r="C71" s="166" t="s">
        <v>45</v>
      </c>
      <c r="D71" s="186"/>
      <c r="E71" s="186"/>
      <c r="F71" s="186"/>
      <c r="G71" s="167">
        <f t="shared" si="3"/>
        <v>0</v>
      </c>
      <c r="H71" s="164">
        <f t="shared" si="4"/>
        <v>0</v>
      </c>
      <c r="I71" s="2"/>
      <c r="J71" s="2"/>
    </row>
    <row r="72" spans="2:11" s="4" customFormat="1" hidden="1">
      <c r="B72" s="168">
        <v>302200</v>
      </c>
      <c r="C72" s="166" t="s">
        <v>46</v>
      </c>
      <c r="D72" s="186"/>
      <c r="E72" s="186"/>
      <c r="F72" s="186"/>
      <c r="G72" s="167">
        <f t="shared" si="3"/>
        <v>0</v>
      </c>
      <c r="H72" s="164">
        <f t="shared" si="4"/>
        <v>0</v>
      </c>
      <c r="I72" s="2"/>
      <c r="J72" s="2"/>
    </row>
    <row r="73" spans="2:11" s="4" customFormat="1" hidden="1">
      <c r="B73" s="165">
        <v>303000</v>
      </c>
      <c r="C73" s="185" t="s">
        <v>78</v>
      </c>
      <c r="D73" s="186">
        <f>D74-D75</f>
        <v>0</v>
      </c>
      <c r="E73" s="186">
        <f>E74-E75</f>
        <v>0</v>
      </c>
      <c r="F73" s="186">
        <f>F74-F75</f>
        <v>0</v>
      </c>
      <c r="G73" s="167">
        <f t="shared" si="3"/>
        <v>0</v>
      </c>
      <c r="H73" s="164">
        <f t="shared" si="4"/>
        <v>0</v>
      </c>
      <c r="I73" s="2"/>
      <c r="J73" s="2"/>
    </row>
    <row r="74" spans="2:11" s="4" customFormat="1" hidden="1">
      <c r="B74" s="168">
        <v>303100</v>
      </c>
      <c r="C74" s="166" t="s">
        <v>45</v>
      </c>
      <c r="D74" s="186"/>
      <c r="E74" s="186"/>
      <c r="F74" s="186"/>
      <c r="G74" s="167">
        <f t="shared" si="3"/>
        <v>0</v>
      </c>
      <c r="H74" s="164">
        <f t="shared" si="4"/>
        <v>0</v>
      </c>
      <c r="I74" s="2"/>
      <c r="J74" s="2"/>
    </row>
    <row r="75" spans="2:11" s="4" customFormat="1" hidden="1">
      <c r="B75" s="168">
        <v>303200</v>
      </c>
      <c r="C75" s="166" t="s">
        <v>46</v>
      </c>
      <c r="D75" s="186"/>
      <c r="E75" s="186"/>
      <c r="F75" s="186"/>
      <c r="G75" s="167">
        <f t="shared" si="3"/>
        <v>0</v>
      </c>
      <c r="H75" s="164">
        <f t="shared" si="4"/>
        <v>0</v>
      </c>
      <c r="I75" s="2"/>
      <c r="J75" s="2"/>
    </row>
    <row r="76" spans="2:11" s="4" customFormat="1" hidden="1">
      <c r="B76" s="165">
        <v>304000</v>
      </c>
      <c r="C76" s="185" t="s">
        <v>79</v>
      </c>
      <c r="D76" s="186">
        <f>D77-D78</f>
        <v>0</v>
      </c>
      <c r="E76" s="186">
        <f>E77-E78</f>
        <v>0</v>
      </c>
      <c r="F76" s="186">
        <f>F77-F78</f>
        <v>0</v>
      </c>
      <c r="G76" s="167">
        <f t="shared" si="3"/>
        <v>0</v>
      </c>
      <c r="H76" s="164">
        <f t="shared" si="4"/>
        <v>0</v>
      </c>
      <c r="I76" s="2"/>
      <c r="J76" s="2"/>
    </row>
    <row r="77" spans="2:11" s="187" customFormat="1" hidden="1">
      <c r="B77" s="168">
        <v>304100</v>
      </c>
      <c r="C77" s="166" t="s">
        <v>45</v>
      </c>
      <c r="D77" s="186"/>
      <c r="E77" s="186"/>
      <c r="F77" s="186"/>
      <c r="G77" s="167">
        <f t="shared" si="3"/>
        <v>0</v>
      </c>
      <c r="H77" s="164">
        <f t="shared" si="4"/>
        <v>0</v>
      </c>
      <c r="I77" s="156"/>
      <c r="J77" s="156"/>
      <c r="K77" s="156"/>
    </row>
    <row r="78" spans="2:11" s="187" customFormat="1" hidden="1">
      <c r="B78" s="168">
        <v>304200</v>
      </c>
      <c r="C78" s="166" t="s">
        <v>46</v>
      </c>
      <c r="D78" s="186"/>
      <c r="E78" s="186"/>
      <c r="F78" s="186"/>
      <c r="G78" s="167">
        <f t="shared" si="3"/>
        <v>0</v>
      </c>
      <c r="H78" s="164">
        <f t="shared" si="4"/>
        <v>0</v>
      </c>
      <c r="I78" s="156"/>
      <c r="J78" s="156"/>
      <c r="K78" s="156"/>
    </row>
    <row r="79" spans="2:11" s="187" customFormat="1" hidden="1">
      <c r="B79" s="165">
        <v>305000</v>
      </c>
      <c r="C79" s="185" t="s">
        <v>80</v>
      </c>
      <c r="D79" s="186">
        <f>D80-D81</f>
        <v>0</v>
      </c>
      <c r="E79" s="186">
        <f>E80-E81</f>
        <v>0</v>
      </c>
      <c r="F79" s="186">
        <f>F80-F81</f>
        <v>0</v>
      </c>
      <c r="G79" s="167">
        <f t="shared" si="3"/>
        <v>0</v>
      </c>
      <c r="H79" s="164">
        <f t="shared" si="4"/>
        <v>0</v>
      </c>
      <c r="I79" s="156"/>
      <c r="J79" s="156"/>
      <c r="K79" s="156"/>
    </row>
    <row r="80" spans="2:11" s="4" customFormat="1" hidden="1">
      <c r="B80" s="168">
        <v>305100</v>
      </c>
      <c r="C80" s="166" t="s">
        <v>45</v>
      </c>
      <c r="D80" s="186"/>
      <c r="E80" s="186"/>
      <c r="F80" s="186"/>
      <c r="G80" s="167">
        <f t="shared" si="3"/>
        <v>0</v>
      </c>
      <c r="H80" s="164">
        <f t="shared" si="4"/>
        <v>0</v>
      </c>
      <c r="I80" s="2"/>
      <c r="J80" s="2"/>
    </row>
    <row r="81" spans="2:10" s="4" customFormat="1" hidden="1">
      <c r="B81" s="168">
        <v>305200</v>
      </c>
      <c r="C81" s="166" t="s">
        <v>46</v>
      </c>
      <c r="D81" s="186"/>
      <c r="E81" s="186"/>
      <c r="F81" s="186"/>
      <c r="G81" s="167">
        <f t="shared" si="3"/>
        <v>0</v>
      </c>
      <c r="H81" s="164">
        <f t="shared" si="4"/>
        <v>0</v>
      </c>
      <c r="I81" s="2"/>
      <c r="J81" s="2"/>
    </row>
    <row r="82" spans="2:10" s="4" customFormat="1" hidden="1">
      <c r="B82" s="165">
        <v>306000</v>
      </c>
      <c r="C82" s="185" t="s">
        <v>81</v>
      </c>
      <c r="D82" s="186">
        <f>D83-D84</f>
        <v>0</v>
      </c>
      <c r="E82" s="186">
        <f>E83-E84</f>
        <v>0</v>
      </c>
      <c r="F82" s="186">
        <f>F83-F84</f>
        <v>0</v>
      </c>
      <c r="G82" s="167">
        <f t="shared" si="3"/>
        <v>0</v>
      </c>
      <c r="H82" s="164">
        <f t="shared" si="4"/>
        <v>0</v>
      </c>
      <c r="I82" s="2"/>
      <c r="J82" s="2"/>
    </row>
    <row r="83" spans="2:10" s="4" customFormat="1" hidden="1">
      <c r="B83" s="168">
        <v>306100</v>
      </c>
      <c r="C83" s="166" t="s">
        <v>82</v>
      </c>
      <c r="D83" s="186"/>
      <c r="E83" s="186"/>
      <c r="F83" s="186"/>
      <c r="G83" s="167">
        <f t="shared" si="3"/>
        <v>0</v>
      </c>
      <c r="H83" s="164">
        <f t="shared" si="4"/>
        <v>0</v>
      </c>
      <c r="I83" s="2"/>
      <c r="J83" s="2"/>
    </row>
    <row r="84" spans="2:10" s="4" customFormat="1" hidden="1">
      <c r="B84" s="168">
        <v>306200</v>
      </c>
      <c r="C84" s="166" t="s">
        <v>66</v>
      </c>
      <c r="D84" s="186"/>
      <c r="E84" s="186"/>
      <c r="F84" s="186"/>
      <c r="G84" s="167">
        <f t="shared" si="3"/>
        <v>0</v>
      </c>
      <c r="H84" s="164">
        <f t="shared" si="4"/>
        <v>0</v>
      </c>
      <c r="I84" s="2"/>
      <c r="J84" s="2"/>
    </row>
    <row r="85" spans="2:10" s="4" customFormat="1" hidden="1">
      <c r="B85" s="165">
        <v>307000</v>
      </c>
      <c r="C85" s="185" t="s">
        <v>68</v>
      </c>
      <c r="D85" s="186">
        <f>D86-D87</f>
        <v>0</v>
      </c>
      <c r="E85" s="186">
        <f>E86-E87</f>
        <v>0</v>
      </c>
      <c r="F85" s="186">
        <f>F86-F87</f>
        <v>0</v>
      </c>
      <c r="G85" s="167">
        <f t="shared" si="3"/>
        <v>0</v>
      </c>
      <c r="H85" s="164">
        <f t="shared" si="4"/>
        <v>0</v>
      </c>
      <c r="I85" s="2"/>
      <c r="J85" s="2"/>
    </row>
    <row r="86" spans="2:10" s="4" customFormat="1" hidden="1">
      <c r="B86" s="168">
        <v>307100</v>
      </c>
      <c r="C86" s="166" t="s">
        <v>83</v>
      </c>
      <c r="D86" s="186"/>
      <c r="E86" s="186"/>
      <c r="F86" s="186"/>
      <c r="G86" s="167">
        <f t="shared" si="3"/>
        <v>0</v>
      </c>
      <c r="H86" s="164">
        <f t="shared" si="4"/>
        <v>0</v>
      </c>
      <c r="I86" s="2"/>
      <c r="J86" s="2"/>
    </row>
    <row r="87" spans="2:10" s="4" customFormat="1" hidden="1">
      <c r="B87" s="170">
        <v>307200</v>
      </c>
      <c r="C87" s="206" t="s">
        <v>84</v>
      </c>
      <c r="D87" s="195"/>
      <c r="E87" s="195"/>
      <c r="F87" s="195"/>
      <c r="G87" s="172">
        <f t="shared" si="3"/>
        <v>0</v>
      </c>
      <c r="H87" s="164">
        <f t="shared" si="4"/>
        <v>0</v>
      </c>
      <c r="I87" s="2"/>
      <c r="J87" s="2"/>
    </row>
    <row r="88" spans="2:10" s="124" customFormat="1" ht="39" customHeight="1">
      <c r="B88" s="324"/>
      <c r="C88" s="320" t="s">
        <v>85</v>
      </c>
      <c r="D88" s="321">
        <f>D17+D66</f>
        <v>2287060.31</v>
      </c>
      <c r="E88" s="321">
        <f>E17+E66</f>
        <v>-2287060.31</v>
      </c>
      <c r="F88" s="321">
        <f>F17+F66</f>
        <v>-2287060.31</v>
      </c>
      <c r="G88" s="327">
        <f t="shared" si="3"/>
        <v>0</v>
      </c>
      <c r="H88" s="319">
        <v>1</v>
      </c>
      <c r="I88" s="322"/>
      <c r="J88" s="119"/>
    </row>
    <row r="89" spans="2:10" s="4" customFormat="1" hidden="1">
      <c r="B89" s="210"/>
      <c r="C89" s="211" t="s">
        <v>86</v>
      </c>
      <c r="D89" s="212"/>
      <c r="E89" s="212"/>
      <c r="F89" s="212"/>
      <c r="G89" s="213"/>
      <c r="H89" s="164">
        <f t="shared" ref="H89:H112" si="5">+G89</f>
        <v>0</v>
      </c>
      <c r="I89" s="2"/>
      <c r="J89" s="2"/>
    </row>
    <row r="90" spans="2:10" s="4" customFormat="1" ht="15.5" hidden="1">
      <c r="B90" s="214">
        <v>400000</v>
      </c>
      <c r="C90" s="214" t="s">
        <v>87</v>
      </c>
      <c r="D90" s="178">
        <f>D91-D102</f>
        <v>0</v>
      </c>
      <c r="E90" s="179">
        <f>E91-E102</f>
        <v>0</v>
      </c>
      <c r="F90" s="179">
        <f>F91-F102</f>
        <v>0</v>
      </c>
      <c r="G90" s="175">
        <f t="shared" ref="G90:G116" si="6">+D90+E90</f>
        <v>0</v>
      </c>
      <c r="H90" s="164">
        <f t="shared" si="5"/>
        <v>0</v>
      </c>
      <c r="I90" s="2"/>
      <c r="J90" s="2"/>
    </row>
    <row r="91" spans="2:10" s="4" customFormat="1" ht="15.5" hidden="1">
      <c r="B91" s="159">
        <v>401000</v>
      </c>
      <c r="C91" s="173" t="s">
        <v>88</v>
      </c>
      <c r="D91" s="178">
        <f>D92+D97</f>
        <v>0</v>
      </c>
      <c r="E91" s="179">
        <f>E92+E97</f>
        <v>0</v>
      </c>
      <c r="F91" s="179">
        <f>F92+F97</f>
        <v>0</v>
      </c>
      <c r="G91" s="175">
        <f t="shared" si="6"/>
        <v>0</v>
      </c>
      <c r="H91" s="164">
        <f t="shared" si="5"/>
        <v>0</v>
      </c>
      <c r="I91" s="2"/>
      <c r="J91" s="2"/>
    </row>
    <row r="92" spans="2:10" s="4" customFormat="1" ht="15.5" hidden="1">
      <c r="B92" s="159">
        <v>401100</v>
      </c>
      <c r="C92" s="173" t="s">
        <v>89</v>
      </c>
      <c r="D92" s="178">
        <f>SUM(D93:D96)</f>
        <v>0</v>
      </c>
      <c r="E92" s="179">
        <f>SUM(E93:E96)</f>
        <v>0</v>
      </c>
      <c r="F92" s="179">
        <f>SUM(F93:F96)</f>
        <v>0</v>
      </c>
      <c r="G92" s="175">
        <f t="shared" si="6"/>
        <v>0</v>
      </c>
      <c r="H92" s="164">
        <f t="shared" si="5"/>
        <v>0</v>
      </c>
      <c r="I92" s="2"/>
      <c r="J92" s="2"/>
    </row>
    <row r="93" spans="2:10" s="4" customFormat="1" hidden="1">
      <c r="B93" s="215">
        <v>401101</v>
      </c>
      <c r="C93" s="216" t="s">
        <v>90</v>
      </c>
      <c r="D93" s="217"/>
      <c r="E93" s="217"/>
      <c r="F93" s="217"/>
      <c r="G93" s="218">
        <f t="shared" si="6"/>
        <v>0</v>
      </c>
      <c r="H93" s="164">
        <f t="shared" si="5"/>
        <v>0</v>
      </c>
      <c r="I93" s="2"/>
      <c r="J93" s="2"/>
    </row>
    <row r="94" spans="2:10" s="4" customFormat="1" ht="15.5" hidden="1">
      <c r="B94" s="180">
        <v>401102</v>
      </c>
      <c r="C94" s="177" t="s">
        <v>91</v>
      </c>
      <c r="D94" s="178"/>
      <c r="E94" s="179">
        <f>350000000-350000000</f>
        <v>0</v>
      </c>
      <c r="F94" s="179">
        <f>350000000-350000000</f>
        <v>0</v>
      </c>
      <c r="G94" s="175">
        <f t="shared" si="6"/>
        <v>0</v>
      </c>
      <c r="H94" s="164">
        <f t="shared" si="5"/>
        <v>0</v>
      </c>
      <c r="I94" s="2"/>
      <c r="J94" s="2"/>
    </row>
    <row r="95" spans="2:10" s="4" customFormat="1" hidden="1">
      <c r="B95" s="182">
        <v>401103</v>
      </c>
      <c r="C95" s="176" t="s">
        <v>92</v>
      </c>
      <c r="D95" s="184"/>
      <c r="E95" s="184"/>
      <c r="F95" s="184"/>
      <c r="G95" s="163">
        <f t="shared" si="6"/>
        <v>0</v>
      </c>
      <c r="H95" s="164">
        <f t="shared" si="5"/>
        <v>0</v>
      </c>
      <c r="I95" s="2"/>
      <c r="J95" s="2"/>
    </row>
    <row r="96" spans="2:10" s="4" customFormat="1" hidden="1">
      <c r="B96" s="168">
        <v>401104</v>
      </c>
      <c r="C96" s="166" t="s">
        <v>93</v>
      </c>
      <c r="D96" s="186"/>
      <c r="E96" s="186"/>
      <c r="F96" s="186"/>
      <c r="G96" s="167">
        <f t="shared" si="6"/>
        <v>0</v>
      </c>
      <c r="H96" s="164">
        <f t="shared" si="5"/>
        <v>0</v>
      </c>
      <c r="I96" s="2"/>
      <c r="J96" s="2"/>
    </row>
    <row r="97" spans="2:11" s="4" customFormat="1" hidden="1">
      <c r="B97" s="165">
        <v>401200</v>
      </c>
      <c r="C97" s="185" t="s">
        <v>94</v>
      </c>
      <c r="D97" s="186">
        <f>SUM(D98:D101)</f>
        <v>0</v>
      </c>
      <c r="E97" s="186">
        <f>SUM(E98:E101)</f>
        <v>0</v>
      </c>
      <c r="F97" s="186">
        <f>SUM(F98:F101)</f>
        <v>0</v>
      </c>
      <c r="G97" s="167">
        <f t="shared" si="6"/>
        <v>0</v>
      </c>
      <c r="H97" s="164">
        <f t="shared" si="5"/>
        <v>0</v>
      </c>
      <c r="I97" s="2"/>
      <c r="J97" s="2"/>
    </row>
    <row r="98" spans="2:11" s="4" customFormat="1" hidden="1">
      <c r="B98" s="168">
        <v>401201</v>
      </c>
      <c r="C98" s="166" t="s">
        <v>90</v>
      </c>
      <c r="D98" s="186"/>
      <c r="E98" s="186"/>
      <c r="F98" s="186"/>
      <c r="G98" s="167">
        <f t="shared" si="6"/>
        <v>0</v>
      </c>
      <c r="H98" s="164">
        <f t="shared" si="5"/>
        <v>0</v>
      </c>
      <c r="I98" s="2"/>
      <c r="J98" s="2"/>
    </row>
    <row r="99" spans="2:11" s="187" customFormat="1" hidden="1">
      <c r="B99" s="168">
        <v>401202</v>
      </c>
      <c r="C99" s="166" t="s">
        <v>91</v>
      </c>
      <c r="D99" s="186"/>
      <c r="E99" s="186"/>
      <c r="F99" s="186"/>
      <c r="G99" s="167">
        <f t="shared" si="6"/>
        <v>0</v>
      </c>
      <c r="H99" s="164">
        <f t="shared" si="5"/>
        <v>0</v>
      </c>
      <c r="I99" s="156"/>
      <c r="J99" s="156"/>
      <c r="K99" s="156"/>
    </row>
    <row r="100" spans="2:11" s="187" customFormat="1" ht="20.5" hidden="1" customHeight="1">
      <c r="B100" s="168">
        <v>401203</v>
      </c>
      <c r="C100" s="166" t="s">
        <v>92</v>
      </c>
      <c r="D100" s="186"/>
      <c r="E100" s="186"/>
      <c r="F100" s="186"/>
      <c r="G100" s="167">
        <f t="shared" si="6"/>
        <v>0</v>
      </c>
      <c r="H100" s="164">
        <f t="shared" si="5"/>
        <v>0</v>
      </c>
      <c r="I100" s="156"/>
      <c r="J100" s="156"/>
      <c r="K100" s="156"/>
    </row>
    <row r="101" spans="2:11" s="219" customFormat="1" ht="29.15" hidden="1" customHeight="1">
      <c r="B101" s="168">
        <v>401204</v>
      </c>
      <c r="C101" s="166" t="s">
        <v>93</v>
      </c>
      <c r="D101" s="186"/>
      <c r="E101" s="186"/>
      <c r="F101" s="186"/>
      <c r="G101" s="167">
        <f t="shared" si="6"/>
        <v>0</v>
      </c>
      <c r="H101" s="164">
        <f t="shared" si="5"/>
        <v>0</v>
      </c>
      <c r="I101" s="156"/>
      <c r="J101" s="156"/>
      <c r="K101" s="156"/>
    </row>
    <row r="102" spans="2:11" s="221" customFormat="1" ht="36" hidden="1" customHeight="1">
      <c r="B102" s="165">
        <v>402000</v>
      </c>
      <c r="C102" s="185" t="s">
        <v>95</v>
      </c>
      <c r="D102" s="186">
        <f>D103+D108</f>
        <v>0</v>
      </c>
      <c r="E102" s="186">
        <f>E103+E108</f>
        <v>0</v>
      </c>
      <c r="F102" s="186">
        <f>F103+F108</f>
        <v>0</v>
      </c>
      <c r="G102" s="167">
        <f t="shared" si="6"/>
        <v>0</v>
      </c>
      <c r="H102" s="164">
        <f t="shared" si="5"/>
        <v>0</v>
      </c>
      <c r="I102" s="220"/>
      <c r="J102" s="220"/>
      <c r="K102" s="220"/>
    </row>
    <row r="103" spans="2:11" s="219" customFormat="1" hidden="1">
      <c r="B103" s="165">
        <v>402100</v>
      </c>
      <c r="C103" s="185" t="s">
        <v>96</v>
      </c>
      <c r="D103" s="186">
        <f>SUM(D104:D107)</f>
        <v>0</v>
      </c>
      <c r="E103" s="186">
        <f>SUM(E104:E107)</f>
        <v>0</v>
      </c>
      <c r="F103" s="186">
        <f>SUM(F104:F107)</f>
        <v>0</v>
      </c>
      <c r="G103" s="167">
        <f t="shared" si="6"/>
        <v>0</v>
      </c>
      <c r="H103" s="164">
        <f t="shared" si="5"/>
        <v>0</v>
      </c>
    </row>
    <row r="104" spans="2:11" s="187" customFormat="1" hidden="1">
      <c r="B104" s="168">
        <v>402101</v>
      </c>
      <c r="C104" s="166" t="s">
        <v>90</v>
      </c>
      <c r="D104" s="186"/>
      <c r="E104" s="186"/>
      <c r="F104" s="186"/>
      <c r="G104" s="167">
        <f t="shared" si="6"/>
        <v>0</v>
      </c>
      <c r="H104" s="164">
        <f t="shared" si="5"/>
        <v>0</v>
      </c>
      <c r="I104" s="156"/>
      <c r="J104" s="156"/>
      <c r="K104" s="156"/>
    </row>
    <row r="105" spans="2:11" s="187" customFormat="1" hidden="1">
      <c r="B105" s="168">
        <v>402102</v>
      </c>
      <c r="C105" s="166" t="s">
        <v>91</v>
      </c>
      <c r="D105" s="186"/>
      <c r="E105" s="186"/>
      <c r="F105" s="186"/>
      <c r="G105" s="167">
        <f t="shared" si="6"/>
        <v>0</v>
      </c>
      <c r="H105" s="164">
        <f t="shared" si="5"/>
        <v>0</v>
      </c>
      <c r="I105" s="156"/>
      <c r="J105" s="156"/>
      <c r="K105" s="156"/>
    </row>
    <row r="106" spans="2:11" s="187" customFormat="1" hidden="1">
      <c r="B106" s="168">
        <v>402103</v>
      </c>
      <c r="C106" s="166" t="s">
        <v>92</v>
      </c>
      <c r="D106" s="186"/>
      <c r="E106" s="186"/>
      <c r="F106" s="186"/>
      <c r="G106" s="167">
        <f t="shared" si="6"/>
        <v>0</v>
      </c>
      <c r="H106" s="164">
        <f t="shared" si="5"/>
        <v>0</v>
      </c>
      <c r="I106" s="156"/>
      <c r="J106" s="156"/>
      <c r="K106" s="156"/>
    </row>
    <row r="107" spans="2:11" s="187" customFormat="1" hidden="1">
      <c r="B107" s="168">
        <v>402104</v>
      </c>
      <c r="C107" s="166" t="s">
        <v>93</v>
      </c>
      <c r="D107" s="186"/>
      <c r="E107" s="186"/>
      <c r="F107" s="186"/>
      <c r="G107" s="167">
        <f t="shared" si="6"/>
        <v>0</v>
      </c>
      <c r="H107" s="164">
        <f t="shared" si="5"/>
        <v>0</v>
      </c>
      <c r="I107" s="156"/>
      <c r="J107" s="156"/>
      <c r="K107" s="156"/>
    </row>
    <row r="108" spans="2:11" s="187" customFormat="1" hidden="1">
      <c r="B108" s="165">
        <v>402200</v>
      </c>
      <c r="C108" s="185" t="s">
        <v>97</v>
      </c>
      <c r="D108" s="186">
        <f>SUM(D109:D112)</f>
        <v>0</v>
      </c>
      <c r="E108" s="186">
        <f>SUM(E109:E112)</f>
        <v>0</v>
      </c>
      <c r="F108" s="186">
        <f>SUM(F109:F112)</f>
        <v>0</v>
      </c>
      <c r="G108" s="167">
        <f t="shared" si="6"/>
        <v>0</v>
      </c>
      <c r="H108" s="164">
        <f t="shared" si="5"/>
        <v>0</v>
      </c>
      <c r="I108" s="156"/>
      <c r="J108" s="156"/>
      <c r="K108" s="156"/>
    </row>
    <row r="109" spans="2:11" s="187" customFormat="1" hidden="1">
      <c r="B109" s="168">
        <v>402201</v>
      </c>
      <c r="C109" s="166" t="s">
        <v>90</v>
      </c>
      <c r="D109" s="186"/>
      <c r="E109" s="186"/>
      <c r="F109" s="186"/>
      <c r="G109" s="167">
        <f t="shared" si="6"/>
        <v>0</v>
      </c>
      <c r="H109" s="164">
        <f t="shared" si="5"/>
        <v>0</v>
      </c>
      <c r="I109" s="156"/>
      <c r="J109" s="156"/>
      <c r="K109" s="156"/>
    </row>
    <row r="110" spans="2:11" s="187" customFormat="1" hidden="1">
      <c r="B110" s="168">
        <v>402202</v>
      </c>
      <c r="C110" s="166" t="s">
        <v>91</v>
      </c>
      <c r="D110" s="186"/>
      <c r="E110" s="186"/>
      <c r="F110" s="186"/>
      <c r="G110" s="167">
        <f t="shared" si="6"/>
        <v>0</v>
      </c>
      <c r="H110" s="164">
        <f t="shared" si="5"/>
        <v>0</v>
      </c>
      <c r="I110" s="156"/>
      <c r="J110" s="156"/>
      <c r="K110" s="156"/>
    </row>
    <row r="111" spans="2:11" s="187" customFormat="1" hidden="1">
      <c r="B111" s="168">
        <v>402203</v>
      </c>
      <c r="C111" s="166" t="s">
        <v>92</v>
      </c>
      <c r="D111" s="186"/>
      <c r="E111" s="186"/>
      <c r="F111" s="186"/>
      <c r="G111" s="167">
        <f t="shared" si="6"/>
        <v>0</v>
      </c>
      <c r="H111" s="164">
        <f t="shared" si="5"/>
        <v>0</v>
      </c>
      <c r="I111" s="156"/>
      <c r="J111" s="156"/>
      <c r="K111" s="156"/>
    </row>
    <row r="112" spans="2:11" s="187" customFormat="1" hidden="1">
      <c r="B112" s="170">
        <v>402204</v>
      </c>
      <c r="C112" s="206" t="s">
        <v>93</v>
      </c>
      <c r="D112" s="195"/>
      <c r="E112" s="195"/>
      <c r="F112" s="195"/>
      <c r="G112" s="172">
        <f t="shared" si="6"/>
        <v>0</v>
      </c>
      <c r="H112" s="164">
        <f t="shared" si="5"/>
        <v>0</v>
      </c>
      <c r="I112" s="156"/>
      <c r="J112" s="156"/>
      <c r="K112" s="156"/>
    </row>
    <row r="113" spans="2:11" s="323" customFormat="1" ht="30" customHeight="1">
      <c r="B113" s="328">
        <v>600000</v>
      </c>
      <c r="C113" s="329" t="s">
        <v>98</v>
      </c>
      <c r="D113" s="321">
        <f>D114+D117+D122+D123</f>
        <v>2287060.31</v>
      </c>
      <c r="E113" s="321">
        <f>E114+E117+E122+E123</f>
        <v>-2287060.31</v>
      </c>
      <c r="F113" s="321">
        <f>F114+F117+F122+F123</f>
        <v>-2287060.31</v>
      </c>
      <c r="G113" s="327">
        <f t="shared" si="6"/>
        <v>0</v>
      </c>
      <c r="H113" s="319">
        <v>1</v>
      </c>
      <c r="I113" s="315"/>
      <c r="J113" s="306"/>
      <c r="K113" s="306"/>
    </row>
    <row r="114" spans="2:11" s="187" customFormat="1" hidden="1">
      <c r="B114" s="222">
        <v>601000</v>
      </c>
      <c r="C114" s="223" t="s">
        <v>64</v>
      </c>
      <c r="D114" s="217">
        <f>D115-D116</f>
        <v>0</v>
      </c>
      <c r="E114" s="217">
        <f>E115-E116</f>
        <v>0</v>
      </c>
      <c r="F114" s="217">
        <f>F115-F116</f>
        <v>0</v>
      </c>
      <c r="G114" s="218">
        <f t="shared" si="6"/>
        <v>0</v>
      </c>
      <c r="H114" s="164">
        <f>+G114</f>
        <v>0</v>
      </c>
      <c r="I114" s="156"/>
      <c r="J114" s="156"/>
      <c r="K114" s="156"/>
    </row>
    <row r="115" spans="2:11" s="187" customFormat="1" ht="15.5" hidden="1">
      <c r="B115" s="180">
        <v>601100</v>
      </c>
      <c r="C115" s="177" t="s">
        <v>99</v>
      </c>
      <c r="D115" s="197">
        <f t="shared" ref="D115:F116" si="7">D53+D83</f>
        <v>0</v>
      </c>
      <c r="E115" s="197">
        <f t="shared" si="7"/>
        <v>0</v>
      </c>
      <c r="F115" s="197">
        <f t="shared" si="7"/>
        <v>0</v>
      </c>
      <c r="G115" s="198">
        <f t="shared" si="6"/>
        <v>0</v>
      </c>
      <c r="H115" s="164">
        <f>+G115</f>
        <v>0</v>
      </c>
      <c r="I115" s="156"/>
      <c r="J115" s="156"/>
      <c r="K115" s="156"/>
    </row>
    <row r="116" spans="2:11" s="187" customFormat="1" ht="15.5" hidden="1">
      <c r="B116" s="224">
        <v>601200</v>
      </c>
      <c r="C116" s="225" t="s">
        <v>66</v>
      </c>
      <c r="D116" s="226">
        <f t="shared" si="7"/>
        <v>0</v>
      </c>
      <c r="E116" s="226">
        <f t="shared" si="7"/>
        <v>0</v>
      </c>
      <c r="F116" s="226">
        <f t="shared" si="7"/>
        <v>0</v>
      </c>
      <c r="G116" s="227">
        <f t="shared" si="6"/>
        <v>0</v>
      </c>
      <c r="H116" s="164">
        <f>+G116</f>
        <v>0</v>
      </c>
      <c r="I116" s="156"/>
      <c r="J116" s="156"/>
      <c r="K116" s="156"/>
    </row>
    <row r="117" spans="2:11" s="323" customFormat="1" ht="30" customHeight="1">
      <c r="B117" s="330">
        <v>602000</v>
      </c>
      <c r="C117" s="331" t="s">
        <v>100</v>
      </c>
      <c r="D117" s="321">
        <f>(D118-D119+D120)+D121</f>
        <v>2287060.31</v>
      </c>
      <c r="E117" s="321">
        <f>(E118-E119+E120)+E121</f>
        <v>-2287060.31</v>
      </c>
      <c r="F117" s="321">
        <f>(F118-F119+F120)+F121</f>
        <v>-2287060.31</v>
      </c>
      <c r="G117" s="321">
        <f>(G118-G119+G120)+G121</f>
        <v>0</v>
      </c>
      <c r="H117" s="319">
        <v>1</v>
      </c>
      <c r="I117" s="315"/>
      <c r="J117" s="306"/>
      <c r="K117" s="306"/>
    </row>
    <row r="118" spans="2:11" s="187" customFormat="1" ht="30" hidden="1" customHeight="1">
      <c r="B118" s="228">
        <v>602100</v>
      </c>
      <c r="C118" s="177" t="s">
        <v>61</v>
      </c>
      <c r="D118" s="197">
        <f t="shared" ref="D118:F119" si="8">D49+D60</f>
        <v>0</v>
      </c>
      <c r="E118" s="197">
        <f t="shared" si="8"/>
        <v>0</v>
      </c>
      <c r="F118" s="197">
        <f t="shared" si="8"/>
        <v>0</v>
      </c>
      <c r="G118" s="208">
        <f t="shared" ref="G118:G126" si="9">+D118+E118</f>
        <v>0</v>
      </c>
      <c r="H118" s="160">
        <f>+G118</f>
        <v>0</v>
      </c>
      <c r="I118" s="158"/>
      <c r="J118" s="156"/>
      <c r="K118" s="156"/>
    </row>
    <row r="119" spans="2:11" s="187" customFormat="1" ht="17.5" hidden="1" customHeight="1">
      <c r="B119" s="228">
        <v>602200</v>
      </c>
      <c r="C119" s="177" t="s">
        <v>62</v>
      </c>
      <c r="D119" s="197">
        <f t="shared" si="8"/>
        <v>0</v>
      </c>
      <c r="E119" s="197">
        <f t="shared" si="8"/>
        <v>0</v>
      </c>
      <c r="F119" s="197">
        <f t="shared" si="8"/>
        <v>0</v>
      </c>
      <c r="G119" s="208">
        <f t="shared" si="9"/>
        <v>0</v>
      </c>
      <c r="H119" s="160">
        <f>+G119</f>
        <v>0</v>
      </c>
      <c r="I119" s="158"/>
      <c r="J119" s="156"/>
      <c r="K119" s="156"/>
    </row>
    <row r="120" spans="2:11" s="187" customFormat="1" hidden="1">
      <c r="B120" s="215">
        <v>602300</v>
      </c>
      <c r="C120" s="216" t="s">
        <v>63</v>
      </c>
      <c r="D120" s="217">
        <f>D51+D55</f>
        <v>0</v>
      </c>
      <c r="E120" s="217">
        <f>E51+E55</f>
        <v>0</v>
      </c>
      <c r="F120" s="217">
        <f>F51+F55</f>
        <v>0</v>
      </c>
      <c r="G120" s="218">
        <f t="shared" si="9"/>
        <v>0</v>
      </c>
      <c r="H120" s="164">
        <f>+G120</f>
        <v>0</v>
      </c>
      <c r="I120" s="156"/>
      <c r="J120" s="156"/>
      <c r="K120" s="156"/>
    </row>
    <row r="121" spans="2:11" s="323" customFormat="1" ht="31">
      <c r="B121" s="324">
        <v>602400</v>
      </c>
      <c r="C121" s="325" t="s">
        <v>73</v>
      </c>
      <c r="D121" s="326">
        <f>+D62</f>
        <v>2287060.31</v>
      </c>
      <c r="E121" s="326">
        <f>+E62</f>
        <v>-2287060.31</v>
      </c>
      <c r="F121" s="326">
        <f>+F62</f>
        <v>-2287060.31</v>
      </c>
      <c r="G121" s="332">
        <f t="shared" si="9"/>
        <v>0</v>
      </c>
      <c r="H121" s="319">
        <v>1</v>
      </c>
      <c r="I121" s="315"/>
      <c r="J121" s="306"/>
      <c r="K121" s="306"/>
    </row>
    <row r="122" spans="2:11" s="187" customFormat="1" hidden="1">
      <c r="B122" s="229">
        <v>603000</v>
      </c>
      <c r="C122" s="162" t="s">
        <v>56</v>
      </c>
      <c r="D122" s="184">
        <f>D41</f>
        <v>0</v>
      </c>
      <c r="E122" s="184">
        <f>E41</f>
        <v>0</v>
      </c>
      <c r="F122" s="184">
        <f>F41</f>
        <v>0</v>
      </c>
      <c r="G122" s="163">
        <f t="shared" si="9"/>
        <v>0</v>
      </c>
      <c r="H122" s="164">
        <f>+G122</f>
        <v>0</v>
      </c>
      <c r="I122" s="156"/>
      <c r="J122" s="156"/>
      <c r="K122" s="156"/>
    </row>
    <row r="123" spans="2:11" s="187" customFormat="1" hidden="1">
      <c r="B123" s="230">
        <v>604000</v>
      </c>
      <c r="C123" s="231" t="s">
        <v>74</v>
      </c>
      <c r="D123" s="186">
        <f>D124-D125</f>
        <v>0</v>
      </c>
      <c r="E123" s="186">
        <f>E124-E125</f>
        <v>0</v>
      </c>
      <c r="F123" s="186">
        <f>F124-F125</f>
        <v>0</v>
      </c>
      <c r="G123" s="167">
        <f t="shared" si="9"/>
        <v>0</v>
      </c>
      <c r="H123" s="164">
        <f>+G123</f>
        <v>0</v>
      </c>
      <c r="I123" s="156"/>
      <c r="J123" s="156"/>
      <c r="K123" s="156"/>
    </row>
    <row r="124" spans="2:11" s="187" customFormat="1" hidden="1">
      <c r="B124" s="232">
        <v>604100</v>
      </c>
      <c r="C124" s="166" t="s">
        <v>61</v>
      </c>
      <c r="D124" s="186"/>
      <c r="E124" s="186"/>
      <c r="F124" s="186"/>
      <c r="G124" s="167">
        <f t="shared" si="9"/>
        <v>0</v>
      </c>
      <c r="H124" s="164">
        <f>+G124</f>
        <v>0</v>
      </c>
      <c r="I124" s="156"/>
      <c r="J124" s="156"/>
      <c r="K124" s="156"/>
    </row>
    <row r="125" spans="2:11" s="187" customFormat="1" hidden="1">
      <c r="B125" s="233">
        <v>604200</v>
      </c>
      <c r="C125" s="206" t="s">
        <v>62</v>
      </c>
      <c r="D125" s="195"/>
      <c r="E125" s="195"/>
      <c r="F125" s="195"/>
      <c r="G125" s="172">
        <f t="shared" si="9"/>
        <v>0</v>
      </c>
      <c r="H125" s="164">
        <f>+G125</f>
        <v>0</v>
      </c>
      <c r="I125" s="156"/>
      <c r="J125" s="156"/>
      <c r="K125" s="156"/>
    </row>
    <row r="126" spans="2:11" s="323" customFormat="1" ht="35.5" customHeight="1">
      <c r="B126" s="333"/>
      <c r="C126" s="334" t="s">
        <v>101</v>
      </c>
      <c r="D126" s="321">
        <f>D90+D113</f>
        <v>2287060.31</v>
      </c>
      <c r="E126" s="321">
        <f>E90+E113</f>
        <v>-2287060.31</v>
      </c>
      <c r="F126" s="321">
        <f>F90+F113</f>
        <v>-2287060.31</v>
      </c>
      <c r="G126" s="327">
        <f t="shared" si="9"/>
        <v>0</v>
      </c>
      <c r="H126" s="319">
        <v>1</v>
      </c>
      <c r="I126" s="315"/>
      <c r="J126" s="306"/>
      <c r="K126" s="306"/>
    </row>
    <row r="127" spans="2:11" s="323" customFormat="1" ht="30" customHeight="1">
      <c r="B127" s="335"/>
      <c r="C127" s="336" t="s">
        <v>15</v>
      </c>
      <c r="D127" s="337">
        <f>+D126</f>
        <v>2287060.31</v>
      </c>
      <c r="E127" s="337">
        <f>+E126</f>
        <v>-2287060.31</v>
      </c>
      <c r="F127" s="337">
        <f>+F126</f>
        <v>-2287060.31</v>
      </c>
      <c r="G127" s="337">
        <f>+G126</f>
        <v>0</v>
      </c>
      <c r="H127" s="319">
        <v>1</v>
      </c>
      <c r="I127" s="315"/>
      <c r="J127" s="306"/>
      <c r="K127" s="306"/>
    </row>
    <row r="128" spans="2:11" s="187" customFormat="1" ht="21" hidden="1" customHeight="1">
      <c r="B128" s="234"/>
      <c r="C128" s="235"/>
      <c r="D128" s="236"/>
      <c r="E128" s="236"/>
      <c r="F128" s="236"/>
      <c r="G128" s="236"/>
      <c r="H128" s="155"/>
      <c r="I128" s="156"/>
      <c r="J128" s="156"/>
      <c r="K128" s="156"/>
    </row>
    <row r="129" spans="2:11" s="187" customFormat="1" ht="21" hidden="1" customHeight="1">
      <c r="B129" s="234"/>
      <c r="C129" s="235"/>
      <c r="D129" s="237"/>
      <c r="E129" s="237"/>
      <c r="F129" s="237"/>
      <c r="G129" s="237"/>
      <c r="H129" s="155"/>
      <c r="I129" s="156"/>
      <c r="J129" s="156"/>
      <c r="K129" s="156"/>
    </row>
    <row r="130" spans="2:11" s="323" customFormat="1">
      <c r="D130" s="338"/>
      <c r="E130" s="238"/>
      <c r="F130" s="339"/>
      <c r="G130" s="340"/>
      <c r="H130" s="315">
        <v>1</v>
      </c>
      <c r="I130" s="315"/>
      <c r="J130" s="306"/>
      <c r="K130" s="306"/>
    </row>
    <row r="131" spans="2:11" s="187" customFormat="1" ht="57" hidden="1" customHeight="1">
      <c r="B131" s="239"/>
      <c r="C131" s="240" t="s">
        <v>102</v>
      </c>
      <c r="D131" s="241"/>
      <c r="E131" s="366" t="s">
        <v>103</v>
      </c>
      <c r="F131" s="366"/>
      <c r="G131" s="366"/>
      <c r="H131" s="242"/>
      <c r="I131" s="242"/>
      <c r="J131" s="156"/>
      <c r="K131" s="156"/>
    </row>
    <row r="132" spans="2:11" s="187" customFormat="1" ht="57" hidden="1" customHeight="1">
      <c r="B132" s="239"/>
      <c r="C132" s="240"/>
      <c r="D132" s="241"/>
      <c r="E132" s="242"/>
      <c r="F132" s="242"/>
      <c r="G132" s="242"/>
      <c r="H132" s="242"/>
      <c r="I132" s="242"/>
      <c r="J132" s="156"/>
      <c r="K132" s="156"/>
    </row>
    <row r="133" spans="2:11" s="323" customFormat="1" ht="17">
      <c r="C133" s="341" t="s">
        <v>104</v>
      </c>
      <c r="D133" s="341"/>
      <c r="E133" s="341"/>
      <c r="F133" s="342"/>
      <c r="H133" s="315">
        <v>1</v>
      </c>
      <c r="I133" s="315"/>
      <c r="J133" s="306"/>
      <c r="K133" s="306"/>
    </row>
    <row r="134" spans="2:11" s="187" customFormat="1" hidden="1">
      <c r="D134" s="243" t="e">
        <f>+#REF!-'[6]видатки_затв '!C475</f>
        <v>#REF!</v>
      </c>
      <c r="H134" s="155"/>
      <c r="I134" s="156"/>
      <c r="J134" s="156"/>
      <c r="K134" s="156"/>
    </row>
    <row r="135" spans="2:11" s="187" customFormat="1" hidden="1">
      <c r="E135" s="243" t="e">
        <f>+'[6]видатки_затв '!F19+'[6]видатки_затв '!F39+'[6]видатки_затв '!F111+'[6]видатки_затв '!F117+'[6]видатки_затв '!F187+'[6]видатки_затв '!F229-#REF!</f>
        <v>#REF!</v>
      </c>
      <c r="H135" s="155"/>
      <c r="I135" s="156"/>
      <c r="J135" s="156"/>
      <c r="K135" s="156"/>
    </row>
    <row r="136" spans="2:11" s="187" customFormat="1" hidden="1">
      <c r="E136" s="243" t="e">
        <f>+#REF!-E135</f>
        <v>#REF!</v>
      </c>
      <c r="H136" s="155"/>
      <c r="I136" s="156"/>
      <c r="J136" s="156"/>
      <c r="K136" s="156"/>
    </row>
    <row r="137" spans="2:11" s="187" customFormat="1" hidden="1">
      <c r="E137" s="243" t="e">
        <f>+E136-E130</f>
        <v>#REF!</v>
      </c>
      <c r="H137" s="155"/>
      <c r="I137" s="156"/>
      <c r="J137" s="156"/>
      <c r="K137" s="156"/>
    </row>
    <row r="138" spans="2:11" s="187" customFormat="1" hidden="1">
      <c r="D138" s="243" t="e">
        <f>+#REF!-'[6]видатки_затв '!C475</f>
        <v>#REF!</v>
      </c>
      <c r="E138" s="243" t="e">
        <f>+#REF!-'[6]видатки_затв '!F475</f>
        <v>#REF!</v>
      </c>
      <c r="F138" s="243" t="e">
        <f>+#REF!-'[6]видатки_затв '!K475</f>
        <v>#REF!</v>
      </c>
      <c r="G138" s="244" t="e">
        <f>+#REF!-'[6]видатки_затв '!M475</f>
        <v>#REF!</v>
      </c>
      <c r="H138" s="155"/>
      <c r="I138" s="156"/>
      <c r="J138" s="156"/>
      <c r="K138" s="156"/>
    </row>
    <row r="139" spans="2:11" s="187" customFormat="1" hidden="1">
      <c r="D139" s="244" t="e">
        <f>+#REF!-'[6]видатки_затв '!C475</f>
        <v>#REF!</v>
      </c>
      <c r="E139" s="244" t="e">
        <f>+#REF!-'[6]видатки_затв '!F475</f>
        <v>#REF!</v>
      </c>
      <c r="F139" s="244" t="e">
        <f>+#REF!-'[6]видатки_затв '!J475</f>
        <v>#REF!</v>
      </c>
      <c r="H139" s="155"/>
      <c r="I139" s="156"/>
      <c r="J139" s="156"/>
      <c r="K139" s="156"/>
    </row>
    <row r="140" spans="2:11" s="323" customFormat="1" ht="31.4" customHeight="1">
      <c r="B140" s="362"/>
      <c r="C140" s="362"/>
      <c r="D140" s="343"/>
      <c r="E140" s="365"/>
      <c r="F140" s="365"/>
      <c r="G140" s="365"/>
      <c r="H140" s="344">
        <v>1</v>
      </c>
      <c r="I140" s="315"/>
      <c r="J140" s="306"/>
      <c r="K140" s="306"/>
    </row>
    <row r="141" spans="2:11" s="187" customFormat="1" hidden="1">
      <c r="D141" s="245" t="e">
        <f>+D127-#REF!</f>
        <v>#REF!</v>
      </c>
      <c r="E141" s="245" t="e">
        <f>+E127-#REF!</f>
        <v>#REF!</v>
      </c>
      <c r="G141" s="245" t="e">
        <f>+G127-#REF!</f>
        <v>#REF!</v>
      </c>
      <c r="H141" s="158"/>
      <c r="I141" s="158"/>
      <c r="J141" s="156"/>
      <c r="K141" s="156"/>
    </row>
    <row r="142" spans="2:11" s="187" customFormat="1" hidden="1">
      <c r="D142" s="245" t="e">
        <f>+D127-#REF!</f>
        <v>#REF!</v>
      </c>
      <c r="E142" s="245"/>
      <c r="F142" s="245"/>
      <c r="G142" s="245"/>
      <c r="H142" s="158"/>
      <c r="I142" s="158"/>
      <c r="J142" s="156"/>
      <c r="K142" s="156"/>
    </row>
    <row r="143" spans="2:11" s="187" customFormat="1" hidden="1">
      <c r="D143" s="245" t="e">
        <f>+D127+#REF!</f>
        <v>#REF!</v>
      </c>
      <c r="E143" s="245"/>
      <c r="F143" s="245"/>
      <c r="G143" s="245"/>
      <c r="H143" s="158"/>
      <c r="I143" s="158"/>
      <c r="J143" s="156"/>
      <c r="K143" s="156"/>
    </row>
    <row r="144" spans="2:11" s="323" customFormat="1">
      <c r="H144" s="315"/>
      <c r="I144" s="315"/>
      <c r="J144" s="306"/>
      <c r="K144" s="306"/>
    </row>
    <row r="145" spans="5:11" s="323" customFormat="1">
      <c r="E145" s="345"/>
      <c r="F145" s="345"/>
      <c r="H145" s="315"/>
      <c r="I145" s="315"/>
      <c r="J145" s="306"/>
      <c r="K145" s="306"/>
    </row>
    <row r="146" spans="5:11" s="323" customFormat="1">
      <c r="E146" s="346"/>
      <c r="G146" s="345"/>
      <c r="H146" s="305"/>
      <c r="I146" s="306"/>
      <c r="J146" s="306"/>
      <c r="K146" s="306"/>
    </row>
    <row r="147" spans="5:11" s="323" customFormat="1">
      <c r="H147" s="305"/>
      <c r="I147" s="306"/>
      <c r="J147" s="306"/>
      <c r="K147" s="306"/>
    </row>
    <row r="148" spans="5:11" s="323" customFormat="1" ht="15.5">
      <c r="E148" s="347"/>
      <c r="F148" s="348"/>
      <c r="H148" s="305"/>
      <c r="I148" s="306"/>
      <c r="J148" s="306"/>
      <c r="K148" s="306"/>
    </row>
    <row r="149" spans="5:11" s="323" customFormat="1">
      <c r="H149" s="305"/>
      <c r="I149" s="306"/>
      <c r="J149" s="306"/>
      <c r="K149" s="306"/>
    </row>
    <row r="150" spans="5:11" s="323" customFormat="1">
      <c r="H150" s="305"/>
      <c r="I150" s="306"/>
      <c r="J150" s="306"/>
      <c r="K150" s="306"/>
    </row>
    <row r="151" spans="5:11" s="323" customFormat="1">
      <c r="H151" s="305"/>
      <c r="I151" s="306"/>
      <c r="J151" s="306"/>
      <c r="K151" s="306"/>
    </row>
    <row r="152" spans="5:11" s="323" customFormat="1">
      <c r="H152" s="305"/>
      <c r="I152" s="306"/>
      <c r="J152" s="306"/>
      <c r="K152" s="306"/>
    </row>
    <row r="153" spans="5:11" s="323" customFormat="1">
      <c r="H153" s="305"/>
      <c r="I153" s="306"/>
      <c r="J153" s="306"/>
      <c r="K153" s="306"/>
    </row>
    <row r="154" spans="5:11" s="323" customFormat="1">
      <c r="H154" s="305"/>
      <c r="I154" s="306"/>
      <c r="J154" s="306"/>
      <c r="K154" s="306"/>
    </row>
    <row r="155" spans="5:11" s="323" customFormat="1">
      <c r="H155" s="305"/>
      <c r="I155" s="306"/>
      <c r="J155" s="306"/>
      <c r="K155" s="306"/>
    </row>
    <row r="156" spans="5:11" s="323" customFormat="1">
      <c r="H156" s="305"/>
      <c r="I156" s="306"/>
      <c r="J156" s="306"/>
      <c r="K156" s="306"/>
    </row>
    <row r="157" spans="5:11" s="323" customFormat="1">
      <c r="H157" s="305"/>
      <c r="I157" s="306"/>
      <c r="J157" s="306"/>
      <c r="K157" s="306"/>
    </row>
    <row r="158" spans="5:11" s="323" customFormat="1">
      <c r="H158" s="305"/>
      <c r="I158" s="306"/>
      <c r="J158" s="306"/>
      <c r="K158" s="306"/>
    </row>
    <row r="159" spans="5:11" s="323" customFormat="1">
      <c r="H159" s="305"/>
      <c r="I159" s="306"/>
      <c r="J159" s="306"/>
      <c r="K159" s="306"/>
    </row>
    <row r="160" spans="5:11" s="323" customFormat="1">
      <c r="H160" s="305"/>
      <c r="I160" s="306"/>
      <c r="J160" s="306"/>
      <c r="K160" s="306"/>
    </row>
    <row r="161" spans="8:11" s="323" customFormat="1">
      <c r="H161" s="305"/>
      <c r="I161" s="306"/>
      <c r="J161" s="306"/>
      <c r="K161" s="306"/>
    </row>
    <row r="162" spans="8:11" s="323" customFormat="1">
      <c r="H162" s="305"/>
      <c r="I162" s="306"/>
      <c r="J162" s="306"/>
      <c r="K162" s="306"/>
    </row>
    <row r="163" spans="8:11" s="323" customFormat="1">
      <c r="H163" s="305"/>
      <c r="I163" s="306"/>
      <c r="J163" s="306"/>
      <c r="K163" s="306"/>
    </row>
    <row r="164" spans="8:11" s="323" customFormat="1">
      <c r="H164" s="305"/>
      <c r="I164" s="306"/>
      <c r="J164" s="306"/>
      <c r="K164" s="306"/>
    </row>
    <row r="165" spans="8:11" s="323" customFormat="1">
      <c r="H165" s="305"/>
      <c r="I165" s="306"/>
      <c r="J165" s="306"/>
      <c r="K165" s="306"/>
    </row>
    <row r="166" spans="8:11" s="323" customFormat="1">
      <c r="H166" s="305"/>
      <c r="I166" s="306"/>
      <c r="J166" s="306"/>
      <c r="K166" s="306"/>
    </row>
    <row r="167" spans="8:11" s="323" customFormat="1">
      <c r="H167" s="305"/>
      <c r="I167" s="306"/>
      <c r="J167" s="306"/>
      <c r="K167" s="306"/>
    </row>
    <row r="168" spans="8:11" s="323" customFormat="1">
      <c r="H168" s="305"/>
      <c r="I168" s="306"/>
      <c r="J168" s="306"/>
      <c r="K168" s="306"/>
    </row>
    <row r="169" spans="8:11" s="323" customFormat="1">
      <c r="H169" s="305"/>
      <c r="I169" s="306"/>
      <c r="J169" s="306"/>
      <c r="K169" s="306"/>
    </row>
    <row r="170" spans="8:11" s="323" customFormat="1">
      <c r="H170" s="305"/>
      <c r="I170" s="306"/>
      <c r="J170" s="306"/>
      <c r="K170" s="306"/>
    </row>
  </sheetData>
  <autoFilter ref="H15:H143">
    <filterColumn colId="0">
      <customFilters and="1">
        <customFilter operator="notEqual" val=" "/>
      </customFilters>
    </filterColumn>
  </autoFilter>
  <mergeCells count="23">
    <mergeCell ref="B140:C140"/>
    <mergeCell ref="B11:B14"/>
    <mergeCell ref="C15:C16"/>
    <mergeCell ref="G11:G14"/>
    <mergeCell ref="E15:E16"/>
    <mergeCell ref="E13:E14"/>
    <mergeCell ref="E140:G140"/>
    <mergeCell ref="F15:F16"/>
    <mergeCell ref="E131:G131"/>
    <mergeCell ref="B15:B16"/>
    <mergeCell ref="G15:G16"/>
    <mergeCell ref="D15:D16"/>
    <mergeCell ref="D11:D14"/>
    <mergeCell ref="C11:C14"/>
    <mergeCell ref="E11:F12"/>
    <mergeCell ref="F13:F14"/>
    <mergeCell ref="F6:G6"/>
    <mergeCell ref="F3:G3"/>
    <mergeCell ref="F2:G2"/>
    <mergeCell ref="B8:G8"/>
    <mergeCell ref="F4:G4"/>
    <mergeCell ref="B7:G7"/>
    <mergeCell ref="F5:G5"/>
  </mergeCells>
  <phoneticPr fontId="0" type="noConversion"/>
  <hyperlinks>
    <hyperlink ref="B33" location="_ftnref1" display="_ftnref1"/>
  </hyperlinks>
  <pageMargins left="1.06" right="0.19685039370078741" top="0.59055118110236227" bottom="0.35433070866141736" header="0.31496062992125984" footer="0.19685039370078741"/>
  <pageSetup paperSize="9" scale="75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92D050"/>
  </sheetPr>
  <dimension ref="A1:BN502"/>
  <sheetViews>
    <sheetView showZeros="0" view="pageBreakPreview" zoomScale="55" zoomScaleNormal="65" zoomScaleSheetLayoutView="65" workbookViewId="0">
      <pane xSplit="4" ySplit="20" topLeftCell="E21" activePane="bottomRight" state="frozen"/>
      <selection activeCell="B9" sqref="B9:J9"/>
      <selection pane="topRight" activeCell="B9" sqref="B9:J9"/>
      <selection pane="bottomLeft" activeCell="B9" sqref="B9:J9"/>
      <selection pane="bottomRight" activeCell="S23" sqref="S23"/>
    </sheetView>
  </sheetViews>
  <sheetFormatPr defaultColWidth="9.1796875" defaultRowHeight="18"/>
  <cols>
    <col min="1" max="1" width="10.7265625" style="2" customWidth="1"/>
    <col min="2" max="2" width="14.81640625" style="2" customWidth="1"/>
    <col min="3" max="3" width="16.1796875" style="2" customWidth="1"/>
    <col min="4" max="4" width="35.7265625" style="46" customWidth="1"/>
    <col min="5" max="5" width="20.54296875" style="2" customWidth="1"/>
    <col min="6" max="6" width="18.81640625" style="2" customWidth="1"/>
    <col min="7" max="7" width="13.7265625" style="2" customWidth="1"/>
    <col min="8" max="8" width="17.1796875" style="2" customWidth="1"/>
    <col min="9" max="9" width="20.7265625" style="2" customWidth="1"/>
    <col min="10" max="10" width="20.1796875" style="2" customWidth="1"/>
    <col min="11" max="11" width="20" style="2" customWidth="1"/>
    <col min="12" max="13" width="13.7265625" style="2" customWidth="1"/>
    <col min="14" max="14" width="16.26953125" style="2" customWidth="1"/>
    <col min="15" max="15" width="19.7265625" style="2" customWidth="1"/>
    <col min="16" max="16" width="22.54296875" style="2" customWidth="1"/>
    <col min="17" max="17" width="15.1796875" style="37" customWidth="1"/>
    <col min="18" max="18" width="36.453125" style="86" customWidth="1"/>
    <col min="19" max="19" width="31" style="17" customWidth="1"/>
    <col min="20" max="20" width="24.7265625" style="17" customWidth="1"/>
    <col min="21" max="23" width="8.81640625" style="17" customWidth="1"/>
    <col min="24" max="26" width="8.81640625" style="10" customWidth="1"/>
    <col min="27" max="28" width="9.1796875" style="10" customWidth="1"/>
    <col min="29" max="29" width="12" style="10" customWidth="1"/>
    <col min="30" max="30" width="9.1796875" style="10" customWidth="1"/>
    <col min="31" max="31" width="11" style="10" customWidth="1"/>
    <col min="32" max="32" width="9.1796875" style="10" customWidth="1"/>
    <col min="33" max="33" width="11.1796875" style="10" customWidth="1"/>
    <col min="34" max="34" width="9.1796875" style="10" customWidth="1"/>
    <col min="35" max="35" width="12.54296875" style="10" customWidth="1"/>
    <col min="36" max="44" width="9.1796875" style="10" customWidth="1"/>
    <col min="45" max="66" width="9.1796875" style="4" customWidth="1"/>
    <col min="67" max="16384" width="9.1796875" style="2"/>
  </cols>
  <sheetData>
    <row r="1" spans="1:66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74" t="s">
        <v>123</v>
      </c>
      <c r="P1" s="375"/>
    </row>
    <row r="2" spans="1:66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375" t="s">
        <v>18</v>
      </c>
      <c r="P2" s="375"/>
    </row>
    <row r="3" spans="1:66">
      <c r="D3" s="1"/>
      <c r="E3" s="1"/>
      <c r="F3" s="1"/>
      <c r="G3" s="1"/>
      <c r="H3" s="1"/>
      <c r="I3" s="1"/>
      <c r="J3" s="3"/>
      <c r="K3" s="3"/>
      <c r="L3" s="7"/>
      <c r="M3" s="7"/>
      <c r="N3" s="7"/>
      <c r="O3" s="375"/>
      <c r="P3" s="375"/>
    </row>
    <row r="4" spans="1:66"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376" t="s">
        <v>19</v>
      </c>
      <c r="P4" s="376"/>
    </row>
    <row r="5" spans="1:66"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110"/>
      <c r="P5" s="110"/>
    </row>
    <row r="6" spans="1:66" ht="40.9" customHeight="1">
      <c r="B6" s="377" t="s">
        <v>20</v>
      </c>
      <c r="C6" s="377"/>
      <c r="D6" s="377"/>
      <c r="E6" s="377"/>
      <c r="F6" s="377"/>
      <c r="G6" s="377"/>
      <c r="H6" s="377"/>
      <c r="I6" s="377"/>
      <c r="J6" s="377"/>
      <c r="K6" s="377"/>
      <c r="L6" s="377"/>
      <c r="M6" s="377"/>
      <c r="N6" s="377"/>
      <c r="O6" s="377"/>
      <c r="P6" s="377"/>
      <c r="Q6" s="302"/>
      <c r="R6" s="302"/>
      <c r="S6" s="302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</row>
    <row r="7" spans="1:66" ht="20">
      <c r="A7" s="11"/>
      <c r="B7" s="377" t="s">
        <v>21</v>
      </c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  <c r="N7" s="377"/>
      <c r="O7" s="377"/>
      <c r="P7" s="377"/>
    </row>
    <row r="8" spans="1:66" ht="20">
      <c r="A8" s="378">
        <v>1310000000</v>
      </c>
      <c r="B8" s="378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</row>
    <row r="9" spans="1:66">
      <c r="A9" s="368" t="s">
        <v>9</v>
      </c>
      <c r="B9" s="368"/>
      <c r="C9" s="5"/>
      <c r="E9" s="5"/>
      <c r="F9" s="5"/>
      <c r="G9" s="5"/>
      <c r="H9" s="5"/>
      <c r="I9" s="5"/>
      <c r="J9" s="8"/>
      <c r="K9" s="8"/>
      <c r="L9" s="8"/>
      <c r="M9" s="8"/>
      <c r="N9" s="8"/>
      <c r="O9" s="8"/>
      <c r="P9" s="8"/>
    </row>
    <row r="10" spans="1:66">
      <c r="A10" s="6"/>
      <c r="B10" s="6"/>
      <c r="C10" s="6"/>
      <c r="D10" s="47"/>
      <c r="E10" s="6"/>
      <c r="F10" s="6"/>
      <c r="G10" s="6"/>
      <c r="H10" s="78"/>
      <c r="I10" s="78"/>
      <c r="J10" s="9"/>
      <c r="K10" s="9"/>
      <c r="L10" s="9"/>
      <c r="M10" s="9"/>
      <c r="N10" s="9"/>
      <c r="O10" s="78" t="s">
        <v>17</v>
      </c>
      <c r="P10" s="9"/>
    </row>
    <row r="11" spans="1:66">
      <c r="A11" s="383" t="s">
        <v>2</v>
      </c>
      <c r="B11" s="370" t="s">
        <v>13</v>
      </c>
      <c r="C11" s="370" t="s">
        <v>14</v>
      </c>
      <c r="D11" s="370" t="s">
        <v>12</v>
      </c>
      <c r="E11" s="382" t="s">
        <v>1</v>
      </c>
      <c r="F11" s="382"/>
      <c r="G11" s="382"/>
      <c r="H11" s="382"/>
      <c r="I11" s="382"/>
      <c r="J11" s="382" t="s">
        <v>5</v>
      </c>
      <c r="K11" s="382"/>
      <c r="L11" s="382"/>
      <c r="M11" s="382"/>
      <c r="N11" s="382"/>
      <c r="O11" s="382"/>
      <c r="P11" s="387" t="s">
        <v>10</v>
      </c>
      <c r="S11" s="371"/>
      <c r="T11" s="371"/>
      <c r="U11" s="371"/>
      <c r="V11" s="371"/>
    </row>
    <row r="12" spans="1:66" ht="13.9" customHeight="1">
      <c r="A12" s="383"/>
      <c r="B12" s="370"/>
      <c r="C12" s="370"/>
      <c r="D12" s="370"/>
      <c r="E12" s="382"/>
      <c r="F12" s="382"/>
      <c r="G12" s="382"/>
      <c r="H12" s="382"/>
      <c r="I12" s="382"/>
      <c r="J12" s="382"/>
      <c r="K12" s="382"/>
      <c r="L12" s="382"/>
      <c r="M12" s="382"/>
      <c r="N12" s="382"/>
      <c r="O12" s="382"/>
      <c r="P12" s="388"/>
    </row>
    <row r="13" spans="1:66" ht="13.9" customHeight="1">
      <c r="A13" s="384"/>
      <c r="B13" s="380"/>
      <c r="C13" s="380"/>
      <c r="D13" s="373"/>
      <c r="E13" s="382"/>
      <c r="F13" s="382"/>
      <c r="G13" s="382"/>
      <c r="H13" s="382"/>
      <c r="I13" s="382"/>
      <c r="J13" s="382"/>
      <c r="K13" s="382"/>
      <c r="L13" s="382"/>
      <c r="M13" s="382"/>
      <c r="N13" s="382"/>
      <c r="O13" s="382"/>
      <c r="P13" s="389"/>
      <c r="S13" s="13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</row>
    <row r="14" spans="1:66" ht="13.9" customHeight="1">
      <c r="A14" s="384"/>
      <c r="B14" s="380"/>
      <c r="C14" s="380"/>
      <c r="D14" s="373"/>
      <c r="E14" s="382"/>
      <c r="F14" s="382"/>
      <c r="G14" s="382"/>
      <c r="H14" s="382"/>
      <c r="I14" s="382"/>
      <c r="J14" s="382"/>
      <c r="K14" s="382"/>
      <c r="L14" s="382"/>
      <c r="M14" s="382"/>
      <c r="N14" s="382"/>
      <c r="O14" s="382"/>
      <c r="P14" s="389"/>
      <c r="S14" s="13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</row>
    <row r="15" spans="1:66" ht="12.65" customHeight="1">
      <c r="A15" s="384"/>
      <c r="B15" s="380"/>
      <c r="C15" s="380"/>
      <c r="D15" s="373"/>
      <c r="E15" s="382"/>
      <c r="F15" s="382"/>
      <c r="G15" s="382"/>
      <c r="H15" s="382"/>
      <c r="I15" s="382"/>
      <c r="J15" s="382"/>
      <c r="K15" s="382"/>
      <c r="L15" s="382"/>
      <c r="M15" s="382"/>
      <c r="N15" s="382"/>
      <c r="O15" s="382"/>
      <c r="P15" s="389"/>
      <c r="S15" s="13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</row>
    <row r="16" spans="1:66" ht="10.15" customHeight="1">
      <c r="A16" s="384"/>
      <c r="B16" s="380"/>
      <c r="C16" s="380"/>
      <c r="D16" s="373"/>
      <c r="E16" s="382"/>
      <c r="F16" s="382"/>
      <c r="G16" s="382"/>
      <c r="H16" s="382"/>
      <c r="I16" s="382"/>
      <c r="J16" s="382"/>
      <c r="K16" s="382"/>
      <c r="L16" s="382"/>
      <c r="M16" s="382"/>
      <c r="N16" s="382"/>
      <c r="O16" s="382"/>
      <c r="P16" s="389"/>
      <c r="S16" s="13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</row>
    <row r="17" spans="1:66">
      <c r="A17" s="383"/>
      <c r="B17" s="370"/>
      <c r="C17" s="370"/>
      <c r="D17" s="370"/>
      <c r="E17" s="369" t="s">
        <v>15</v>
      </c>
      <c r="F17" s="370" t="s">
        <v>4</v>
      </c>
      <c r="G17" s="370" t="s">
        <v>16</v>
      </c>
      <c r="H17" s="370"/>
      <c r="I17" s="370" t="s">
        <v>3</v>
      </c>
      <c r="J17" s="369" t="s">
        <v>15</v>
      </c>
      <c r="K17" s="370" t="s">
        <v>11</v>
      </c>
      <c r="L17" s="370" t="s">
        <v>4</v>
      </c>
      <c r="M17" s="370" t="s">
        <v>16</v>
      </c>
      <c r="N17" s="370"/>
      <c r="O17" s="370" t="s">
        <v>3</v>
      </c>
      <c r="P17" s="388"/>
      <c r="S17" s="31"/>
      <c r="T17" s="31"/>
      <c r="U17" s="372"/>
      <c r="V17" s="372"/>
    </row>
    <row r="18" spans="1:66" ht="13.15" customHeight="1">
      <c r="A18" s="383"/>
      <c r="B18" s="370"/>
      <c r="C18" s="370"/>
      <c r="D18" s="370"/>
      <c r="E18" s="369"/>
      <c r="F18" s="370"/>
      <c r="G18" s="370" t="s">
        <v>0</v>
      </c>
      <c r="H18" s="381" t="s">
        <v>7</v>
      </c>
      <c r="I18" s="370"/>
      <c r="J18" s="369"/>
      <c r="K18" s="370"/>
      <c r="L18" s="370"/>
      <c r="M18" s="370" t="s">
        <v>0</v>
      </c>
      <c r="N18" s="381" t="s">
        <v>7</v>
      </c>
      <c r="O18" s="370"/>
      <c r="P18" s="388"/>
      <c r="S18" s="31"/>
      <c r="T18" s="31"/>
      <c r="U18" s="31"/>
      <c r="V18" s="31"/>
    </row>
    <row r="19" spans="1:66" ht="36.65" customHeight="1">
      <c r="A19" s="383"/>
      <c r="B19" s="370"/>
      <c r="C19" s="370"/>
      <c r="D19" s="370"/>
      <c r="E19" s="369"/>
      <c r="F19" s="370"/>
      <c r="G19" s="370"/>
      <c r="H19" s="381"/>
      <c r="I19" s="370"/>
      <c r="J19" s="369"/>
      <c r="K19" s="370"/>
      <c r="L19" s="370"/>
      <c r="M19" s="370"/>
      <c r="N19" s="381"/>
      <c r="O19" s="370"/>
      <c r="P19" s="388"/>
      <c r="S19" s="32"/>
      <c r="T19" s="32"/>
      <c r="U19" s="32"/>
      <c r="V19" s="32"/>
    </row>
    <row r="20" spans="1:66" s="50" customFormat="1">
      <c r="A20" s="79">
        <v>1</v>
      </c>
      <c r="B20" s="79">
        <v>2</v>
      </c>
      <c r="C20" s="79">
        <v>3</v>
      </c>
      <c r="D20" s="79">
        <v>4</v>
      </c>
      <c r="E20" s="79">
        <v>5</v>
      </c>
      <c r="F20" s="79">
        <v>6</v>
      </c>
      <c r="G20" s="79">
        <v>7</v>
      </c>
      <c r="H20" s="79">
        <v>8</v>
      </c>
      <c r="I20" s="79">
        <v>9</v>
      </c>
      <c r="J20" s="79">
        <v>10</v>
      </c>
      <c r="K20" s="79">
        <v>11</v>
      </c>
      <c r="L20" s="79">
        <v>12</v>
      </c>
      <c r="M20" s="79">
        <v>13</v>
      </c>
      <c r="N20" s="79">
        <v>14</v>
      </c>
      <c r="O20" s="79">
        <v>15</v>
      </c>
      <c r="P20" s="300">
        <v>16</v>
      </c>
      <c r="Q20" s="93"/>
      <c r="R20" s="111"/>
      <c r="S20" s="43"/>
      <c r="T20" s="43"/>
      <c r="U20" s="43"/>
      <c r="V20" s="43"/>
      <c r="W20" s="42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</row>
    <row r="21" spans="1:66" ht="57.75" customHeight="1">
      <c r="A21" s="299">
        <v>1900000</v>
      </c>
      <c r="B21" s="299">
        <v>19</v>
      </c>
      <c r="C21" s="299"/>
      <c r="D21" s="299" t="s">
        <v>117</v>
      </c>
      <c r="E21" s="82">
        <f>SUM(E22:E23)</f>
        <v>2287060.31</v>
      </c>
      <c r="F21" s="82">
        <f t="shared" ref="F21:O21" si="0">SUM(F22:F23)</f>
        <v>0</v>
      </c>
      <c r="G21" s="82">
        <f t="shared" si="0"/>
        <v>0</v>
      </c>
      <c r="H21" s="82">
        <f t="shared" si="0"/>
        <v>0</v>
      </c>
      <c r="I21" s="82">
        <f t="shared" si="0"/>
        <v>2287060.31</v>
      </c>
      <c r="J21" s="82">
        <f t="shared" si="0"/>
        <v>-2287060.31</v>
      </c>
      <c r="K21" s="82">
        <f t="shared" si="0"/>
        <v>-2287060.31</v>
      </c>
      <c r="L21" s="82">
        <f t="shared" si="0"/>
        <v>0</v>
      </c>
      <c r="M21" s="82">
        <f t="shared" si="0"/>
        <v>0</v>
      </c>
      <c r="N21" s="82">
        <f t="shared" si="0"/>
        <v>0</v>
      </c>
      <c r="O21" s="82">
        <f t="shared" si="0"/>
        <v>-2287060.31</v>
      </c>
      <c r="P21" s="352">
        <v>0</v>
      </c>
      <c r="Q21" s="108"/>
      <c r="R21" s="88"/>
      <c r="S21" s="88"/>
      <c r="T21" s="91"/>
      <c r="U21" s="33"/>
      <c r="V21" s="33"/>
    </row>
    <row r="22" spans="1:66" ht="117" customHeight="1">
      <c r="A22" s="297" t="s">
        <v>118</v>
      </c>
      <c r="B22" s="298" t="s">
        <v>119</v>
      </c>
      <c r="C22" s="297" t="s">
        <v>120</v>
      </c>
      <c r="D22" s="249" t="s">
        <v>121</v>
      </c>
      <c r="E22" s="349">
        <f>F22+I22</f>
        <v>2287060.31</v>
      </c>
      <c r="F22" s="349"/>
      <c r="G22" s="349"/>
      <c r="H22" s="349"/>
      <c r="I22" s="349">
        <v>2287060.31</v>
      </c>
      <c r="J22" s="349">
        <f>+L22+O22</f>
        <v>0</v>
      </c>
      <c r="K22" s="349">
        <v>0</v>
      </c>
      <c r="L22" s="349"/>
      <c r="M22" s="349"/>
      <c r="N22" s="349"/>
      <c r="O22" s="349">
        <v>0</v>
      </c>
      <c r="P22" s="350">
        <f>+E22+J22</f>
        <v>2287060.31</v>
      </c>
      <c r="Q22" s="109"/>
      <c r="R22" s="13"/>
      <c r="S22" s="86"/>
      <c r="T22" s="52"/>
      <c r="U22" s="52"/>
      <c r="V22" s="52"/>
      <c r="W22" s="2"/>
      <c r="X22" s="2"/>
      <c r="Y22" s="2"/>
      <c r="Z22" s="2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</row>
    <row r="23" spans="1:66" ht="173.25" customHeight="1">
      <c r="A23" s="115" t="s">
        <v>114</v>
      </c>
      <c r="B23" s="115" t="s">
        <v>115</v>
      </c>
      <c r="C23" s="297" t="s">
        <v>116</v>
      </c>
      <c r="D23" s="351" t="s">
        <v>122</v>
      </c>
      <c r="E23" s="349">
        <f>F23+I23</f>
        <v>0</v>
      </c>
      <c r="F23" s="349"/>
      <c r="G23" s="349"/>
      <c r="H23" s="349"/>
      <c r="I23" s="349"/>
      <c r="J23" s="349">
        <f>+L23+O23</f>
        <v>-2287060.31</v>
      </c>
      <c r="K23" s="349">
        <v>-2287060.31</v>
      </c>
      <c r="L23" s="349"/>
      <c r="M23" s="349"/>
      <c r="N23" s="349"/>
      <c r="O23" s="349">
        <v>-2287060.31</v>
      </c>
      <c r="P23" s="350">
        <f>+E23+J23</f>
        <v>-2287060.31</v>
      </c>
      <c r="Q23" s="109"/>
      <c r="R23" s="13"/>
      <c r="S23" s="86"/>
      <c r="T23" s="52"/>
      <c r="U23" s="52"/>
      <c r="V23" s="52"/>
      <c r="W23" s="2"/>
      <c r="X23" s="2"/>
      <c r="Y23" s="2"/>
      <c r="Z23" s="2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pans="1:66" s="87" customFormat="1" ht="38.5" customHeight="1">
      <c r="A24" s="379"/>
      <c r="B24" s="379"/>
      <c r="C24" s="99"/>
      <c r="D24" s="100" t="s">
        <v>8</v>
      </c>
      <c r="E24" s="101">
        <f>E21</f>
        <v>2287060.31</v>
      </c>
      <c r="F24" s="101">
        <f t="shared" ref="F24:P24" si="1">F21</f>
        <v>0</v>
      </c>
      <c r="G24" s="101">
        <f t="shared" si="1"/>
        <v>0</v>
      </c>
      <c r="H24" s="101">
        <f t="shared" si="1"/>
        <v>0</v>
      </c>
      <c r="I24" s="101">
        <f t="shared" si="1"/>
        <v>2287060.31</v>
      </c>
      <c r="J24" s="101">
        <f t="shared" si="1"/>
        <v>-2287060.31</v>
      </c>
      <c r="K24" s="101">
        <f t="shared" si="1"/>
        <v>-2287060.31</v>
      </c>
      <c r="L24" s="101">
        <f t="shared" si="1"/>
        <v>0</v>
      </c>
      <c r="M24" s="101">
        <f t="shared" si="1"/>
        <v>0</v>
      </c>
      <c r="N24" s="101">
        <f t="shared" si="1"/>
        <v>0</v>
      </c>
      <c r="O24" s="101">
        <f t="shared" si="1"/>
        <v>-2287060.31</v>
      </c>
      <c r="P24" s="301">
        <f t="shared" si="1"/>
        <v>0</v>
      </c>
      <c r="Q24" s="84"/>
      <c r="R24" s="303"/>
      <c r="S24" s="303"/>
      <c r="T24" s="89"/>
      <c r="U24" s="102"/>
      <c r="V24" s="102"/>
      <c r="W24" s="103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  <c r="BD24" s="105"/>
      <c r="BE24" s="105"/>
      <c r="BF24" s="105"/>
      <c r="BG24" s="105"/>
      <c r="BH24" s="105"/>
      <c r="BI24" s="105"/>
      <c r="BJ24" s="105"/>
      <c r="BK24" s="105"/>
      <c r="BL24" s="105"/>
      <c r="BM24" s="105"/>
      <c r="BN24" s="105"/>
    </row>
    <row r="25" spans="1:66" ht="15">
      <c r="A25" s="61"/>
      <c r="B25" s="61"/>
      <c r="C25" s="61"/>
      <c r="D25" s="53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84"/>
      <c r="R25" s="34"/>
      <c r="S25" s="35"/>
      <c r="T25" s="35"/>
      <c r="U25" s="35"/>
      <c r="V25" s="35"/>
    </row>
    <row r="26" spans="1:66" s="51" customFormat="1" ht="41.5" customHeight="1">
      <c r="A26" s="98"/>
      <c r="B26" s="96"/>
      <c r="C26" s="96"/>
      <c r="D26" s="97"/>
      <c r="E26" s="385" t="s">
        <v>6</v>
      </c>
      <c r="F26" s="385"/>
      <c r="G26" s="385"/>
      <c r="H26" s="385"/>
      <c r="I26" s="385"/>
      <c r="J26" s="385"/>
      <c r="K26" s="385"/>
      <c r="L26" s="385"/>
      <c r="M26" s="385"/>
      <c r="N26" s="386"/>
      <c r="O26" s="386"/>
      <c r="P26" s="386"/>
      <c r="Q26" s="84"/>
      <c r="R26" s="90"/>
      <c r="S26" s="40"/>
      <c r="T26" s="40"/>
      <c r="U26" s="40"/>
      <c r="V26" s="40"/>
      <c r="W26" s="40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</row>
    <row r="27" spans="1:66" s="19" customFormat="1" ht="23">
      <c r="A27" s="54"/>
      <c r="B27" s="54"/>
      <c r="C27" s="54"/>
      <c r="D27" s="55"/>
      <c r="E27" s="56"/>
      <c r="F27" s="56"/>
      <c r="G27" s="56"/>
      <c r="H27" s="80"/>
      <c r="I27" s="80"/>
      <c r="J27" s="56"/>
      <c r="K27" s="56"/>
      <c r="L27" s="56"/>
      <c r="M27" s="56"/>
      <c r="N27" s="56"/>
      <c r="O27" s="56"/>
      <c r="P27" s="56"/>
      <c r="Q27" s="38"/>
      <c r="R27" s="112"/>
      <c r="S27" s="18"/>
      <c r="T27" s="17"/>
      <c r="U27" s="17"/>
      <c r="V27" s="18"/>
      <c r="W27" s="18"/>
      <c r="X27" s="18"/>
      <c r="Y27" s="17"/>
      <c r="Z27" s="18"/>
      <c r="AA27" s="18"/>
      <c r="AB27" s="18"/>
      <c r="AC27" s="18"/>
      <c r="AD27" s="17"/>
      <c r="AE27" s="17"/>
      <c r="AF27" s="18"/>
      <c r="AG27" s="18"/>
      <c r="AH27" s="18"/>
      <c r="AI27" s="17"/>
      <c r="AJ27" s="17"/>
      <c r="AK27" s="17"/>
      <c r="AL27" s="17"/>
      <c r="AM27" s="17"/>
      <c r="AN27" s="17"/>
      <c r="AO27" s="17"/>
      <c r="AP27" s="17"/>
      <c r="AQ27" s="17"/>
      <c r="AR27" s="17"/>
    </row>
    <row r="28" spans="1:66" s="19" customFormat="1" ht="15">
      <c r="A28" s="12"/>
      <c r="B28" s="12"/>
      <c r="C28" s="12"/>
      <c r="D28" s="4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73"/>
      <c r="R28" s="22"/>
      <c r="S28" s="22"/>
      <c r="T28" s="22"/>
      <c r="U28" s="22"/>
      <c r="V28" s="22"/>
      <c r="W28" s="22"/>
      <c r="X28" s="22"/>
      <c r="Y28" s="22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17"/>
      <c r="AR28" s="17"/>
    </row>
    <row r="29" spans="1:66" ht="48.65" customHeight="1">
      <c r="A29" s="12"/>
      <c r="B29" s="12"/>
      <c r="C29" s="12"/>
      <c r="D29" s="49"/>
      <c r="E29" s="106"/>
      <c r="F29" s="113"/>
      <c r="G29" s="106"/>
      <c r="H29" s="106"/>
      <c r="I29" s="106"/>
      <c r="J29" s="106"/>
      <c r="K29" s="106"/>
      <c r="L29" s="106"/>
      <c r="M29" s="106"/>
      <c r="N29" s="106"/>
      <c r="O29" s="106"/>
      <c r="P29" s="107"/>
      <c r="Q29" s="38"/>
      <c r="R29" s="113"/>
      <c r="S29" s="57"/>
      <c r="T29" s="57"/>
      <c r="U29" s="57"/>
      <c r="V29" s="57"/>
      <c r="W29" s="57"/>
      <c r="X29" s="57"/>
      <c r="Y29" s="57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3"/>
    </row>
    <row r="30" spans="1:66" s="19" customFormat="1" ht="15">
      <c r="A30" s="12"/>
      <c r="B30" s="12"/>
      <c r="C30" s="12"/>
      <c r="D30" s="58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7"/>
      <c r="Q30" s="73"/>
      <c r="R30" s="22"/>
      <c r="S30" s="22"/>
      <c r="T30" s="22"/>
      <c r="U30" s="22"/>
      <c r="V30" s="22"/>
      <c r="W30" s="22"/>
      <c r="X30" s="22"/>
      <c r="Y30" s="22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17"/>
      <c r="AR30" s="17"/>
    </row>
    <row r="31" spans="1:66" s="19" customFormat="1" ht="15">
      <c r="A31" s="12"/>
      <c r="B31" s="12"/>
      <c r="C31" s="12"/>
      <c r="D31" s="4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7"/>
      <c r="Q31" s="73"/>
      <c r="R31" s="22"/>
      <c r="S31" s="22"/>
      <c r="T31" s="22"/>
      <c r="U31" s="22"/>
      <c r="V31" s="22"/>
      <c r="W31" s="22"/>
      <c r="X31" s="22"/>
      <c r="Y31" s="22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17"/>
      <c r="AR31" s="17"/>
    </row>
    <row r="32" spans="1:66" s="19" customFormat="1" ht="15">
      <c r="A32" s="12"/>
      <c r="B32" s="12"/>
      <c r="C32" s="12"/>
      <c r="D32" s="4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38"/>
      <c r="R32" s="22"/>
      <c r="S32" s="22"/>
      <c r="T32" s="22"/>
      <c r="U32" s="22"/>
      <c r="V32" s="22"/>
      <c r="W32" s="22"/>
      <c r="X32" s="22"/>
      <c r="Y32" s="22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17"/>
      <c r="AR32" s="17"/>
    </row>
    <row r="33" spans="1:44" s="19" customFormat="1" ht="15">
      <c r="A33" s="12"/>
      <c r="B33" s="12"/>
      <c r="C33" s="12"/>
      <c r="D33" s="4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38"/>
      <c r="R33" s="22"/>
      <c r="S33" s="22"/>
      <c r="T33" s="22"/>
      <c r="U33" s="22"/>
      <c r="V33" s="22"/>
      <c r="W33" s="22"/>
      <c r="X33" s="22"/>
      <c r="Y33" s="22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17"/>
      <c r="AR33" s="17"/>
    </row>
    <row r="34" spans="1:44" s="19" customFormat="1" ht="15">
      <c r="A34" s="12"/>
      <c r="B34" s="12"/>
      <c r="C34" s="12"/>
      <c r="D34" s="4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73"/>
      <c r="R34" s="22"/>
      <c r="S34" s="22"/>
      <c r="T34" s="22"/>
      <c r="U34" s="22"/>
      <c r="V34" s="22"/>
      <c r="W34" s="22"/>
      <c r="X34" s="22"/>
      <c r="Y34" s="22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17"/>
      <c r="AR34" s="17"/>
    </row>
    <row r="35" spans="1:44" s="19" customFormat="1" ht="15">
      <c r="A35" s="12"/>
      <c r="B35" s="12"/>
      <c r="C35" s="12"/>
      <c r="D35" s="60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38"/>
      <c r="R35" s="22"/>
      <c r="S35" s="22"/>
      <c r="T35" s="22"/>
      <c r="U35" s="22"/>
      <c r="V35" s="22"/>
      <c r="W35" s="22"/>
      <c r="X35" s="22"/>
      <c r="Y35" s="22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17"/>
      <c r="AR35" s="17"/>
    </row>
    <row r="36" spans="1:44" s="19" customFormat="1" ht="15">
      <c r="A36" s="12"/>
      <c r="B36" s="12"/>
      <c r="C36" s="12"/>
      <c r="D36" s="4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73"/>
      <c r="R36" s="22"/>
      <c r="S36" s="22"/>
      <c r="T36" s="22"/>
      <c r="U36" s="22"/>
      <c r="V36" s="22"/>
      <c r="W36" s="22"/>
      <c r="X36" s="22"/>
      <c r="Y36" s="22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17"/>
      <c r="AR36" s="17"/>
    </row>
    <row r="37" spans="1:44" s="19" customFormat="1" ht="15">
      <c r="A37" s="21"/>
      <c r="B37" s="21"/>
      <c r="C37" s="21"/>
      <c r="D37" s="48"/>
      <c r="E37" s="76"/>
      <c r="F37" s="76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38"/>
      <c r="R37" s="22"/>
      <c r="S37" s="22"/>
      <c r="T37" s="22"/>
      <c r="U37" s="22"/>
      <c r="V37" s="22"/>
      <c r="W37" s="22"/>
      <c r="X37" s="22"/>
      <c r="Y37" s="22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17"/>
      <c r="AR37" s="17"/>
    </row>
    <row r="38" spans="1:44" s="19" customFormat="1" ht="15">
      <c r="A38" s="12"/>
      <c r="B38" s="12"/>
      <c r="C38" s="12"/>
      <c r="D38" s="4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38"/>
      <c r="R38" s="22"/>
      <c r="S38" s="22"/>
      <c r="T38" s="22"/>
      <c r="U38" s="22"/>
      <c r="V38" s="22"/>
      <c r="W38" s="22"/>
      <c r="X38" s="22"/>
      <c r="Y38" s="22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17"/>
      <c r="AR38" s="17"/>
    </row>
    <row r="39" spans="1:44" s="19" customFormat="1" ht="15">
      <c r="A39" s="12"/>
      <c r="B39" s="12"/>
      <c r="C39" s="12"/>
      <c r="D39" s="4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38"/>
      <c r="R39" s="22"/>
      <c r="S39" s="22"/>
      <c r="T39" s="22"/>
      <c r="U39" s="22"/>
      <c r="V39" s="22"/>
      <c r="W39" s="22"/>
      <c r="X39" s="22"/>
      <c r="Y39" s="22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17"/>
      <c r="AR39" s="17"/>
    </row>
    <row r="40" spans="1:44" s="19" customFormat="1" ht="15">
      <c r="A40" s="12"/>
      <c r="B40" s="12"/>
      <c r="C40" s="12"/>
      <c r="D40" s="4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38"/>
      <c r="R40" s="22"/>
      <c r="S40" s="22"/>
      <c r="T40" s="22"/>
      <c r="U40" s="22"/>
      <c r="V40" s="22"/>
      <c r="W40" s="22"/>
      <c r="X40" s="22"/>
      <c r="Y40" s="22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17"/>
      <c r="AR40" s="17"/>
    </row>
    <row r="41" spans="1:44" s="19" customFormat="1" ht="15">
      <c r="A41" s="12"/>
      <c r="B41" s="12"/>
      <c r="C41" s="12"/>
      <c r="D41" s="4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38"/>
      <c r="R41" s="22"/>
      <c r="S41" s="22"/>
      <c r="T41" s="22"/>
      <c r="U41" s="22"/>
      <c r="V41" s="22"/>
      <c r="W41" s="22"/>
      <c r="X41" s="22"/>
      <c r="Y41" s="22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17"/>
      <c r="AR41" s="17"/>
    </row>
    <row r="42" spans="1:44" s="19" customFormat="1" ht="15">
      <c r="A42" s="12"/>
      <c r="B42" s="12"/>
      <c r="C42" s="12"/>
      <c r="D42" s="61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38"/>
      <c r="R42" s="22"/>
      <c r="S42" s="22"/>
      <c r="T42" s="22"/>
      <c r="U42" s="22"/>
      <c r="V42" s="22"/>
      <c r="W42" s="22"/>
      <c r="X42" s="22"/>
      <c r="Y42" s="22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17"/>
      <c r="AR42" s="17"/>
    </row>
    <row r="43" spans="1:44" ht="15">
      <c r="A43" s="12"/>
      <c r="B43" s="12"/>
      <c r="C43" s="12"/>
      <c r="D43" s="47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57"/>
      <c r="Q43" s="38"/>
      <c r="R43" s="57"/>
      <c r="S43" s="57"/>
      <c r="T43" s="57"/>
      <c r="U43" s="57"/>
      <c r="V43" s="57"/>
      <c r="W43" s="57"/>
      <c r="X43" s="57"/>
      <c r="Y43" s="57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3"/>
    </row>
    <row r="44" spans="1:44" s="19" customFormat="1" ht="15">
      <c r="A44" s="12"/>
      <c r="B44" s="12"/>
      <c r="C44" s="12"/>
      <c r="D44" s="61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57"/>
      <c r="Q44" s="73"/>
      <c r="R44" s="22"/>
      <c r="S44" s="22"/>
      <c r="T44" s="22"/>
      <c r="U44" s="22"/>
      <c r="V44" s="22"/>
      <c r="W44" s="22"/>
      <c r="X44" s="22"/>
      <c r="Y44" s="22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17"/>
      <c r="AR44" s="17"/>
    </row>
    <row r="45" spans="1:44" ht="15">
      <c r="A45" s="12"/>
      <c r="B45" s="12"/>
      <c r="C45" s="12"/>
      <c r="D45" s="47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57"/>
      <c r="Q45" s="73"/>
      <c r="R45" s="57"/>
      <c r="S45" s="57"/>
      <c r="T45" s="57"/>
      <c r="U45" s="57"/>
      <c r="V45" s="57"/>
      <c r="W45" s="57"/>
      <c r="X45" s="57"/>
      <c r="Y45" s="57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3"/>
    </row>
    <row r="46" spans="1:44" s="19" customFormat="1" ht="15">
      <c r="A46" s="12"/>
      <c r="B46" s="12"/>
      <c r="C46" s="12"/>
      <c r="D46" s="60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73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0"/>
      <c r="AM46" s="20"/>
      <c r="AN46" s="20"/>
      <c r="AO46" s="20"/>
      <c r="AP46" s="20"/>
      <c r="AQ46" s="17"/>
      <c r="AR46" s="17"/>
    </row>
    <row r="47" spans="1:44" s="19" customFormat="1" ht="15">
      <c r="A47" s="13"/>
      <c r="B47" s="13"/>
      <c r="C47" s="13"/>
      <c r="D47" s="47"/>
      <c r="E47" s="64"/>
      <c r="F47" s="64"/>
      <c r="G47" s="66"/>
      <c r="H47" s="65"/>
      <c r="I47" s="65"/>
      <c r="J47" s="65"/>
      <c r="K47" s="65"/>
      <c r="L47" s="66"/>
      <c r="M47" s="65"/>
      <c r="N47" s="66"/>
      <c r="O47" s="65"/>
      <c r="P47" s="65"/>
      <c r="Q47" s="73"/>
      <c r="R47" s="26"/>
      <c r="S47" s="28"/>
      <c r="T47" s="28"/>
      <c r="U47" s="28"/>
      <c r="V47" s="28"/>
      <c r="W47" s="28"/>
      <c r="X47" s="28"/>
      <c r="Y47" s="28"/>
      <c r="Z47" s="28"/>
      <c r="AA47" s="26"/>
      <c r="AB47" s="27"/>
      <c r="AC47" s="26"/>
      <c r="AD47" s="27"/>
      <c r="AE47" s="26"/>
      <c r="AF47" s="27"/>
      <c r="AG47" s="26"/>
      <c r="AH47" s="27"/>
      <c r="AI47" s="26"/>
      <c r="AJ47" s="17"/>
      <c r="AK47" s="17"/>
      <c r="AL47" s="17"/>
      <c r="AM47" s="17"/>
      <c r="AN47" s="17"/>
      <c r="AO47" s="17"/>
      <c r="AP47" s="17"/>
      <c r="AQ47" s="17"/>
      <c r="AR47" s="17"/>
    </row>
    <row r="48" spans="1:44" s="19" customFormat="1" ht="13">
      <c r="A48" s="13"/>
      <c r="B48" s="13"/>
      <c r="C48" s="13"/>
      <c r="D48" s="61"/>
      <c r="E48" s="62"/>
      <c r="F48" s="62"/>
      <c r="G48" s="62"/>
      <c r="H48" s="74"/>
      <c r="I48" s="74"/>
      <c r="J48" s="74"/>
      <c r="K48" s="74"/>
      <c r="L48" s="62"/>
      <c r="M48" s="74"/>
      <c r="N48" s="62"/>
      <c r="O48" s="74"/>
      <c r="P48" s="75"/>
      <c r="Q48" s="3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3"/>
      <c r="AC48" s="28"/>
      <c r="AD48" s="23"/>
      <c r="AE48" s="28"/>
      <c r="AF48" s="23"/>
      <c r="AG48" s="28"/>
      <c r="AH48" s="23"/>
      <c r="AI48" s="28"/>
      <c r="AJ48" s="17"/>
      <c r="AK48" s="17"/>
      <c r="AL48" s="17"/>
      <c r="AM48" s="17"/>
      <c r="AN48" s="17"/>
      <c r="AO48" s="17"/>
      <c r="AP48" s="17"/>
      <c r="AQ48" s="17"/>
      <c r="AR48" s="17"/>
    </row>
    <row r="49" spans="1:66" s="24" customFormat="1" ht="13">
      <c r="A49" s="67"/>
      <c r="B49" s="67"/>
      <c r="C49" s="67"/>
      <c r="D49" s="68"/>
      <c r="E49" s="69"/>
      <c r="F49" s="69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3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</row>
    <row r="50" spans="1:66" s="21" customFormat="1" ht="15">
      <c r="A50" s="12"/>
      <c r="B50" s="12"/>
      <c r="C50" s="12"/>
      <c r="D50" s="71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3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</row>
    <row r="51" spans="1:66" s="19" customFormat="1" ht="13">
      <c r="A51" s="13"/>
      <c r="B51" s="13"/>
      <c r="C51" s="13"/>
      <c r="D51" s="47"/>
      <c r="E51" s="73"/>
      <c r="F51" s="7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38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</row>
    <row r="52" spans="1:66" s="19" customFormat="1" ht="13">
      <c r="A52" s="13"/>
      <c r="B52" s="13"/>
      <c r="C52" s="13"/>
      <c r="D52" s="47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38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</row>
    <row r="53" spans="1:66" s="19" customFormat="1" ht="13">
      <c r="A53" s="13"/>
      <c r="B53" s="13"/>
      <c r="C53" s="13"/>
      <c r="D53" s="47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38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</row>
    <row r="54" spans="1:66" s="19" customFormat="1" ht="13">
      <c r="A54" s="13"/>
      <c r="B54" s="13"/>
      <c r="C54" s="13"/>
      <c r="D54" s="47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38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</row>
    <row r="55" spans="1:66" s="19" customFormat="1" ht="13">
      <c r="A55" s="13"/>
      <c r="B55" s="13"/>
      <c r="C55" s="13"/>
      <c r="D55" s="47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38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</row>
    <row r="56" spans="1:66" s="19" customFormat="1" ht="13">
      <c r="A56" s="13"/>
      <c r="B56" s="13"/>
      <c r="C56" s="13"/>
      <c r="D56" s="47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38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</row>
    <row r="57" spans="1:66" s="17" customFormat="1" ht="13">
      <c r="A57" s="13"/>
      <c r="B57" s="13"/>
      <c r="C57" s="13"/>
      <c r="D57" s="47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38"/>
    </row>
    <row r="58" spans="1:66" s="17" customFormat="1" ht="13">
      <c r="A58" s="13"/>
      <c r="B58" s="13"/>
      <c r="C58" s="13"/>
      <c r="D58" s="47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38"/>
    </row>
    <row r="59" spans="1:66" s="17" customFormat="1" ht="13">
      <c r="A59" s="13"/>
      <c r="B59" s="13"/>
      <c r="C59" s="13"/>
      <c r="D59" s="47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38"/>
    </row>
    <row r="60" spans="1:66" s="17" customFormat="1" ht="13">
      <c r="A60" s="13"/>
      <c r="B60" s="13"/>
      <c r="C60" s="13"/>
      <c r="D60" s="47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38"/>
    </row>
    <row r="61" spans="1:66" s="17" customFormat="1" ht="13">
      <c r="A61" s="13"/>
      <c r="B61" s="13"/>
      <c r="C61" s="13"/>
      <c r="D61" s="47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38"/>
    </row>
    <row r="62" spans="1:66" s="17" customFormat="1" ht="13">
      <c r="A62" s="13"/>
      <c r="B62" s="13"/>
      <c r="C62" s="13"/>
      <c r="D62" s="47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38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</row>
    <row r="63" spans="1:66" s="17" customFormat="1" ht="13">
      <c r="A63" s="13"/>
      <c r="B63" s="13"/>
      <c r="C63" s="13"/>
      <c r="D63" s="47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38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</row>
    <row r="64" spans="1:66" s="17" customFormat="1" ht="13">
      <c r="A64" s="13"/>
      <c r="B64" s="13"/>
      <c r="C64" s="13"/>
      <c r="D64" s="47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38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</row>
    <row r="65" spans="1:66" s="17" customFormat="1" ht="13">
      <c r="A65" s="13"/>
      <c r="B65" s="13"/>
      <c r="C65" s="13"/>
      <c r="D65" s="47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38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</row>
    <row r="66" spans="1:66" s="17" customFormat="1" ht="13">
      <c r="A66" s="13"/>
      <c r="B66" s="13"/>
      <c r="C66" s="13"/>
      <c r="D66" s="47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38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</row>
    <row r="67" spans="1:66" s="17" customFormat="1" ht="13">
      <c r="A67" s="13"/>
      <c r="B67" s="13"/>
      <c r="C67" s="13"/>
      <c r="D67" s="47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38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</row>
    <row r="68" spans="1:66" s="17" customFormat="1" ht="13">
      <c r="A68" s="13"/>
      <c r="B68" s="13"/>
      <c r="C68" s="13"/>
      <c r="D68" s="47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38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</row>
    <row r="69" spans="1:66" s="17" customFormat="1" ht="13">
      <c r="A69" s="13"/>
      <c r="B69" s="13"/>
      <c r="C69" s="13"/>
      <c r="D69" s="47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38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</row>
    <row r="70" spans="1:66" s="17" customFormat="1" ht="13">
      <c r="A70" s="13"/>
      <c r="B70" s="13"/>
      <c r="C70" s="13"/>
      <c r="D70" s="47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38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</row>
    <row r="71" spans="1:66" s="17" customFormat="1" ht="13">
      <c r="A71" s="13"/>
      <c r="B71" s="13"/>
      <c r="C71" s="13"/>
      <c r="D71" s="47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38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</row>
    <row r="72" spans="1:66" s="17" customFormat="1" ht="13">
      <c r="A72" s="13"/>
      <c r="B72" s="13"/>
      <c r="C72" s="13"/>
      <c r="D72" s="47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38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</row>
    <row r="73" spans="1:66" s="17" customFormat="1" ht="13">
      <c r="A73" s="13"/>
      <c r="B73" s="13"/>
      <c r="C73" s="13"/>
      <c r="D73" s="47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38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</row>
    <row r="74" spans="1:66" s="17" customFormat="1" ht="13">
      <c r="A74" s="13"/>
      <c r="B74" s="13"/>
      <c r="C74" s="13"/>
      <c r="D74" s="47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38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</row>
    <row r="75" spans="1:66" s="17" customFormat="1" ht="13">
      <c r="A75" s="13"/>
      <c r="B75" s="13"/>
      <c r="C75" s="13"/>
      <c r="D75" s="47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38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</row>
    <row r="76" spans="1:66" s="17" customFormat="1" ht="13">
      <c r="A76" s="13"/>
      <c r="B76" s="13"/>
      <c r="C76" s="13"/>
      <c r="D76" s="47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38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</row>
    <row r="77" spans="1:66" s="17" customFormat="1" ht="13">
      <c r="A77" s="13"/>
      <c r="B77" s="13"/>
      <c r="C77" s="13"/>
      <c r="D77" s="47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38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</row>
    <row r="78" spans="1:66" s="17" customFormat="1" ht="13">
      <c r="A78" s="13"/>
      <c r="B78" s="13"/>
      <c r="C78" s="13"/>
      <c r="D78" s="47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38"/>
    </row>
    <row r="79" spans="1:66" s="17" customFormat="1" ht="13">
      <c r="A79" s="13"/>
      <c r="B79" s="13"/>
      <c r="C79" s="13"/>
      <c r="D79" s="47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38"/>
    </row>
    <row r="80" spans="1:66" s="17" customFormat="1" ht="13">
      <c r="A80" s="13"/>
      <c r="B80" s="13"/>
      <c r="C80" s="13"/>
      <c r="D80" s="47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38"/>
    </row>
    <row r="81" spans="1:44" s="17" customFormat="1" ht="13">
      <c r="A81" s="13"/>
      <c r="B81" s="13"/>
      <c r="C81" s="13"/>
      <c r="D81" s="47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38"/>
    </row>
    <row r="82" spans="1:44" s="17" customFormat="1" ht="13">
      <c r="A82" s="13"/>
      <c r="B82" s="13"/>
      <c r="C82" s="13"/>
      <c r="D82" s="47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38"/>
    </row>
    <row r="83" spans="1:44" s="17" customFormat="1" ht="13">
      <c r="A83" s="13"/>
      <c r="B83" s="13"/>
      <c r="C83" s="13"/>
      <c r="D83" s="47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38"/>
    </row>
    <row r="84" spans="1:44" s="19" customFormat="1" ht="13">
      <c r="A84" s="2"/>
      <c r="B84" s="2"/>
      <c r="C84" s="2"/>
      <c r="D84" s="46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38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</row>
    <row r="85" spans="1:44" s="19" customFormat="1" ht="13">
      <c r="A85" s="2"/>
      <c r="B85" s="2"/>
      <c r="C85" s="2"/>
      <c r="D85" s="46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38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</row>
    <row r="86" spans="1:44" s="19" customFormat="1" ht="13">
      <c r="A86" s="2"/>
      <c r="B86" s="2"/>
      <c r="C86" s="2"/>
      <c r="D86" s="46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38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</row>
    <row r="87" spans="1:44" s="19" customFormat="1" ht="13">
      <c r="A87" s="2"/>
      <c r="B87" s="2"/>
      <c r="C87" s="2"/>
      <c r="D87" s="46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38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</row>
    <row r="88" spans="1:44" s="19" customFormat="1" ht="13">
      <c r="A88" s="2"/>
      <c r="B88" s="2"/>
      <c r="C88" s="2"/>
      <c r="D88" s="46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38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</row>
    <row r="89" spans="1:44" s="19" customFormat="1" ht="13">
      <c r="A89" s="2"/>
      <c r="B89" s="2"/>
      <c r="C89" s="2"/>
      <c r="D89" s="46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38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</row>
    <row r="90" spans="1:44" s="19" customFormat="1" ht="13">
      <c r="A90" s="2"/>
      <c r="B90" s="2"/>
      <c r="C90" s="2"/>
      <c r="D90" s="46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38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</row>
    <row r="91" spans="1:44" s="19" customFormat="1" ht="13">
      <c r="A91" s="2"/>
      <c r="B91" s="2"/>
      <c r="C91" s="2"/>
      <c r="D91" s="46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38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</row>
    <row r="92" spans="1:44" s="19" customFormat="1" ht="13">
      <c r="A92" s="2"/>
      <c r="B92" s="2"/>
      <c r="C92" s="2"/>
      <c r="D92" s="46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38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</row>
    <row r="93" spans="1:44" s="19" customFormat="1" ht="13">
      <c r="A93" s="2"/>
      <c r="B93" s="2"/>
      <c r="C93" s="2"/>
      <c r="D93" s="46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38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</row>
    <row r="94" spans="1:44" s="19" customFormat="1" ht="13">
      <c r="A94" s="2"/>
      <c r="B94" s="2"/>
      <c r="C94" s="2"/>
      <c r="D94" s="46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38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</row>
    <row r="95" spans="1:44" s="19" customFormat="1" ht="13">
      <c r="A95" s="2"/>
      <c r="B95" s="2"/>
      <c r="C95" s="2"/>
      <c r="D95" s="46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38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</row>
    <row r="96" spans="1:44" s="19" customFormat="1" ht="13">
      <c r="A96" s="2"/>
      <c r="B96" s="2"/>
      <c r="C96" s="2"/>
      <c r="D96" s="46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38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</row>
    <row r="97" spans="1:44" s="19" customFormat="1" ht="13">
      <c r="A97" s="2"/>
      <c r="B97" s="2"/>
      <c r="C97" s="2"/>
      <c r="D97" s="46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38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</row>
    <row r="98" spans="1:44" s="19" customFormat="1" ht="13">
      <c r="A98" s="2"/>
      <c r="B98" s="2"/>
      <c r="C98" s="2"/>
      <c r="D98" s="46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38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</row>
    <row r="99" spans="1:44" s="19" customFormat="1" ht="13">
      <c r="A99" s="2"/>
      <c r="B99" s="2"/>
      <c r="C99" s="2"/>
      <c r="D99" s="46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38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</row>
    <row r="100" spans="1:44" s="19" customFormat="1" ht="13">
      <c r="A100" s="2"/>
      <c r="B100" s="2"/>
      <c r="C100" s="2"/>
      <c r="D100" s="46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38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</row>
    <row r="101" spans="1:44" s="19" customFormat="1" ht="13">
      <c r="A101" s="2"/>
      <c r="B101" s="2"/>
      <c r="C101" s="2"/>
      <c r="D101" s="46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38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</row>
    <row r="102" spans="1:44" s="19" customFormat="1" ht="13">
      <c r="A102" s="2"/>
      <c r="B102" s="2"/>
      <c r="C102" s="2"/>
      <c r="D102" s="46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38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</row>
    <row r="103" spans="1:44" s="19" customFormat="1" ht="13">
      <c r="A103" s="2"/>
      <c r="B103" s="2"/>
      <c r="C103" s="2"/>
      <c r="D103" s="46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38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</row>
    <row r="104" spans="1:44" s="16" customFormat="1" ht="13">
      <c r="A104" s="2"/>
      <c r="B104" s="2"/>
      <c r="C104" s="2"/>
      <c r="D104" s="46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38"/>
      <c r="R104" s="17"/>
      <c r="S104" s="17"/>
      <c r="T104" s="17"/>
      <c r="U104" s="17"/>
      <c r="V104" s="17"/>
      <c r="W104" s="17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</row>
    <row r="105" spans="1:44" s="16" customFormat="1" ht="13">
      <c r="A105" s="2"/>
      <c r="B105" s="2"/>
      <c r="C105" s="2"/>
      <c r="D105" s="46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38"/>
      <c r="R105" s="17"/>
      <c r="S105" s="17"/>
      <c r="T105" s="17"/>
      <c r="U105" s="17"/>
      <c r="V105" s="17"/>
      <c r="W105" s="17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</row>
    <row r="106" spans="1:44" s="16" customFormat="1" ht="13">
      <c r="A106" s="2"/>
      <c r="B106" s="2"/>
      <c r="C106" s="2"/>
      <c r="D106" s="46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38"/>
      <c r="R106" s="17"/>
      <c r="S106" s="17"/>
      <c r="T106" s="17"/>
      <c r="U106" s="17"/>
      <c r="V106" s="17"/>
      <c r="W106" s="17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</row>
    <row r="107" spans="1:44" s="16" customFormat="1" ht="13">
      <c r="A107" s="2"/>
      <c r="B107" s="2"/>
      <c r="C107" s="2"/>
      <c r="D107" s="46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38"/>
      <c r="R107" s="17"/>
      <c r="S107" s="17"/>
      <c r="T107" s="17"/>
      <c r="U107" s="17"/>
      <c r="V107" s="17"/>
      <c r="W107" s="17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</row>
    <row r="108" spans="1:44" s="16" customFormat="1" ht="13">
      <c r="A108" s="2"/>
      <c r="B108" s="2"/>
      <c r="C108" s="2"/>
      <c r="D108" s="46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38"/>
      <c r="R108" s="17"/>
      <c r="S108" s="17"/>
      <c r="T108" s="17"/>
      <c r="U108" s="17"/>
      <c r="V108" s="17"/>
      <c r="W108" s="17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</row>
    <row r="109" spans="1:44" s="16" customFormat="1" ht="13">
      <c r="A109" s="2"/>
      <c r="B109" s="2"/>
      <c r="C109" s="2"/>
      <c r="D109" s="46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38"/>
      <c r="R109" s="17"/>
      <c r="S109" s="17"/>
      <c r="T109" s="17"/>
      <c r="U109" s="17"/>
      <c r="V109" s="17"/>
      <c r="W109" s="17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</row>
    <row r="110" spans="1:44" s="16" customFormat="1" ht="13">
      <c r="A110" s="2"/>
      <c r="B110" s="2"/>
      <c r="C110" s="2"/>
      <c r="D110" s="46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38"/>
      <c r="R110" s="17"/>
      <c r="S110" s="17"/>
      <c r="T110" s="17"/>
      <c r="U110" s="17"/>
      <c r="V110" s="17"/>
      <c r="W110" s="17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</row>
    <row r="111" spans="1:44" s="16" customFormat="1" ht="13">
      <c r="A111" s="2"/>
      <c r="B111" s="2"/>
      <c r="C111" s="2"/>
      <c r="D111" s="46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38"/>
      <c r="R111" s="17"/>
      <c r="S111" s="17"/>
      <c r="T111" s="17"/>
      <c r="U111" s="17"/>
      <c r="V111" s="17"/>
      <c r="W111" s="17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</row>
    <row r="112" spans="1:44" s="16" customFormat="1" ht="13">
      <c r="A112" s="2"/>
      <c r="B112" s="2"/>
      <c r="C112" s="2"/>
      <c r="D112" s="46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38"/>
      <c r="R112" s="17"/>
      <c r="S112" s="17"/>
      <c r="T112" s="17"/>
      <c r="U112" s="17"/>
      <c r="V112" s="17"/>
      <c r="W112" s="17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</row>
    <row r="113" spans="1:44" s="16" customFormat="1" ht="13">
      <c r="A113" s="2"/>
      <c r="B113" s="2"/>
      <c r="C113" s="2"/>
      <c r="D113" s="46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38"/>
      <c r="R113" s="17"/>
      <c r="S113" s="17"/>
      <c r="T113" s="17"/>
      <c r="U113" s="17"/>
      <c r="V113" s="17"/>
      <c r="W113" s="17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</row>
    <row r="114" spans="1:44" s="16" customFormat="1" ht="13">
      <c r="A114" s="2"/>
      <c r="B114" s="2"/>
      <c r="C114" s="2"/>
      <c r="D114" s="46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38"/>
      <c r="R114" s="17"/>
      <c r="S114" s="17"/>
      <c r="T114" s="17"/>
      <c r="U114" s="17"/>
      <c r="V114" s="17"/>
      <c r="W114" s="17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</row>
    <row r="115" spans="1:44" s="16" customFormat="1" ht="13">
      <c r="A115" s="2"/>
      <c r="B115" s="2"/>
      <c r="C115" s="2"/>
      <c r="D115" s="46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38"/>
      <c r="R115" s="17"/>
      <c r="S115" s="17"/>
      <c r="T115" s="17"/>
      <c r="U115" s="17"/>
      <c r="V115" s="17"/>
      <c r="W115" s="17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</row>
    <row r="116" spans="1:44" s="16" customFormat="1" ht="13">
      <c r="A116" s="2"/>
      <c r="B116" s="2"/>
      <c r="C116" s="2"/>
      <c r="D116" s="46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38"/>
      <c r="R116" s="17"/>
      <c r="S116" s="17"/>
      <c r="T116" s="17"/>
      <c r="U116" s="17"/>
      <c r="V116" s="17"/>
      <c r="W116" s="17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</row>
    <row r="117" spans="1:44" s="16" customFormat="1" ht="13">
      <c r="A117" s="2"/>
      <c r="B117" s="2"/>
      <c r="C117" s="2"/>
      <c r="D117" s="46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38"/>
      <c r="R117" s="17"/>
      <c r="S117" s="17"/>
      <c r="T117" s="17"/>
      <c r="U117" s="17"/>
      <c r="V117" s="17"/>
      <c r="W117" s="17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</row>
    <row r="118" spans="1:44" s="16" customFormat="1" ht="13">
      <c r="A118" s="2"/>
      <c r="B118" s="2"/>
      <c r="C118" s="2"/>
      <c r="D118" s="46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38"/>
      <c r="R118" s="17"/>
      <c r="S118" s="17"/>
      <c r="T118" s="17"/>
      <c r="U118" s="17"/>
      <c r="V118" s="17"/>
      <c r="W118" s="17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</row>
    <row r="119" spans="1:44" s="16" customFormat="1" ht="13">
      <c r="A119" s="2"/>
      <c r="B119" s="2"/>
      <c r="C119" s="2"/>
      <c r="D119" s="46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38"/>
      <c r="R119" s="17"/>
      <c r="S119" s="17"/>
      <c r="T119" s="17"/>
      <c r="U119" s="17"/>
      <c r="V119" s="17"/>
      <c r="W119" s="17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</row>
    <row r="120" spans="1:44" s="16" customFormat="1" ht="13">
      <c r="A120" s="2"/>
      <c r="B120" s="2"/>
      <c r="C120" s="2"/>
      <c r="D120" s="46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38"/>
      <c r="R120" s="17"/>
      <c r="S120" s="17"/>
      <c r="T120" s="17"/>
      <c r="U120" s="17"/>
      <c r="V120" s="17"/>
      <c r="W120" s="17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</row>
    <row r="121" spans="1:44" s="16" customFormat="1" ht="13">
      <c r="A121" s="2"/>
      <c r="B121" s="2"/>
      <c r="C121" s="2"/>
      <c r="D121" s="46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38"/>
      <c r="R121" s="17"/>
      <c r="S121" s="17"/>
      <c r="T121" s="17"/>
      <c r="U121" s="17"/>
      <c r="V121" s="17"/>
      <c r="W121" s="17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</row>
    <row r="122" spans="1:44" s="16" customFormat="1" ht="13">
      <c r="A122" s="2"/>
      <c r="B122" s="2"/>
      <c r="C122" s="2"/>
      <c r="D122" s="46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38"/>
      <c r="R122" s="17"/>
      <c r="S122" s="17"/>
      <c r="T122" s="17"/>
      <c r="U122" s="17"/>
      <c r="V122" s="17"/>
      <c r="W122" s="17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</row>
    <row r="123" spans="1:44" s="16" customFormat="1" ht="13">
      <c r="A123" s="2"/>
      <c r="B123" s="2"/>
      <c r="C123" s="2"/>
      <c r="D123" s="46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38"/>
      <c r="R123" s="17"/>
      <c r="S123" s="17"/>
      <c r="T123" s="17"/>
      <c r="U123" s="17"/>
      <c r="V123" s="17"/>
      <c r="W123" s="17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</row>
    <row r="124" spans="1:44" s="16" customFormat="1" ht="13">
      <c r="A124" s="2"/>
      <c r="B124" s="2"/>
      <c r="C124" s="2"/>
      <c r="D124" s="46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38"/>
      <c r="R124" s="17"/>
      <c r="S124" s="17"/>
      <c r="T124" s="17"/>
      <c r="U124" s="17"/>
      <c r="V124" s="17"/>
      <c r="W124" s="17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</row>
    <row r="125" spans="1:44" s="16" customFormat="1" ht="13">
      <c r="A125" s="2"/>
      <c r="B125" s="2"/>
      <c r="C125" s="2"/>
      <c r="D125" s="46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38"/>
      <c r="R125" s="17"/>
      <c r="S125" s="17"/>
      <c r="T125" s="17"/>
      <c r="U125" s="17"/>
      <c r="V125" s="17"/>
      <c r="W125" s="17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</row>
    <row r="126" spans="1:44" s="16" customFormat="1" ht="13">
      <c r="A126" s="2"/>
      <c r="B126" s="2"/>
      <c r="C126" s="2"/>
      <c r="D126" s="46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38"/>
      <c r="R126" s="17"/>
      <c r="S126" s="17"/>
      <c r="T126" s="17"/>
      <c r="U126" s="17"/>
      <c r="V126" s="17"/>
      <c r="W126" s="17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</row>
    <row r="127" spans="1:44" s="16" customFormat="1" ht="13">
      <c r="A127" s="2"/>
      <c r="B127" s="2"/>
      <c r="C127" s="2"/>
      <c r="D127" s="46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38"/>
      <c r="R127" s="17"/>
      <c r="S127" s="17"/>
      <c r="T127" s="17"/>
      <c r="U127" s="17"/>
      <c r="V127" s="17"/>
      <c r="W127" s="17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</row>
    <row r="128" spans="1:44" s="16" customFormat="1" ht="13">
      <c r="A128" s="2"/>
      <c r="B128" s="2"/>
      <c r="C128" s="2"/>
      <c r="D128" s="46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38"/>
      <c r="R128" s="17"/>
      <c r="S128" s="17"/>
      <c r="T128" s="17"/>
      <c r="U128" s="17"/>
      <c r="V128" s="17"/>
      <c r="W128" s="17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</row>
    <row r="129" spans="1:44" s="16" customFormat="1" ht="13">
      <c r="A129" s="2"/>
      <c r="B129" s="2"/>
      <c r="C129" s="2"/>
      <c r="D129" s="46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38"/>
      <c r="R129" s="17"/>
      <c r="S129" s="17"/>
      <c r="T129" s="17"/>
      <c r="U129" s="17"/>
      <c r="V129" s="17"/>
      <c r="W129" s="17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</row>
    <row r="130" spans="1:44" s="16" customFormat="1" ht="13">
      <c r="A130" s="2"/>
      <c r="B130" s="2"/>
      <c r="C130" s="2"/>
      <c r="D130" s="46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38"/>
      <c r="R130" s="17"/>
      <c r="S130" s="17"/>
      <c r="T130" s="17"/>
      <c r="U130" s="17"/>
      <c r="V130" s="17"/>
      <c r="W130" s="17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</row>
    <row r="131" spans="1:44" s="16" customFormat="1" ht="13">
      <c r="A131" s="2"/>
      <c r="B131" s="2"/>
      <c r="C131" s="2"/>
      <c r="D131" s="46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38"/>
      <c r="R131" s="17"/>
      <c r="S131" s="17"/>
      <c r="T131" s="17"/>
      <c r="U131" s="17"/>
      <c r="V131" s="17"/>
      <c r="W131" s="17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</row>
    <row r="132" spans="1:44" s="16" customFormat="1" ht="13">
      <c r="A132" s="2"/>
      <c r="B132" s="2"/>
      <c r="C132" s="2"/>
      <c r="D132" s="46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38"/>
      <c r="R132" s="17"/>
      <c r="S132" s="17"/>
      <c r="T132" s="17"/>
      <c r="U132" s="17"/>
      <c r="V132" s="17"/>
      <c r="W132" s="17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</row>
    <row r="133" spans="1:44" s="16" customFormat="1" ht="13">
      <c r="A133" s="2"/>
      <c r="B133" s="2"/>
      <c r="C133" s="2"/>
      <c r="D133" s="46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38"/>
      <c r="R133" s="17"/>
      <c r="S133" s="17"/>
      <c r="T133" s="17"/>
      <c r="U133" s="17"/>
      <c r="V133" s="17"/>
      <c r="W133" s="17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</row>
    <row r="134" spans="1:44" s="16" customFormat="1" ht="13">
      <c r="A134" s="2"/>
      <c r="B134" s="2"/>
      <c r="C134" s="2"/>
      <c r="D134" s="46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38"/>
      <c r="R134" s="17"/>
      <c r="S134" s="17"/>
      <c r="T134" s="17"/>
      <c r="U134" s="17"/>
      <c r="V134" s="17"/>
      <c r="W134" s="17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</row>
    <row r="135" spans="1:44" s="16" customFormat="1" ht="13">
      <c r="A135" s="2"/>
      <c r="B135" s="2"/>
      <c r="C135" s="2"/>
      <c r="D135" s="46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38"/>
      <c r="R135" s="17"/>
      <c r="S135" s="17"/>
      <c r="T135" s="17"/>
      <c r="U135" s="17"/>
      <c r="V135" s="17"/>
      <c r="W135" s="17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</row>
    <row r="136" spans="1:44" s="16" customFormat="1" ht="13">
      <c r="A136" s="2"/>
      <c r="B136" s="2"/>
      <c r="C136" s="2"/>
      <c r="D136" s="46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38"/>
      <c r="R136" s="17"/>
      <c r="S136" s="17"/>
      <c r="T136" s="17"/>
      <c r="U136" s="17"/>
      <c r="V136" s="17"/>
      <c r="W136" s="17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</row>
    <row r="137" spans="1:44" s="16" customFormat="1" ht="13">
      <c r="A137" s="2"/>
      <c r="B137" s="2"/>
      <c r="C137" s="2"/>
      <c r="D137" s="46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38"/>
      <c r="R137" s="17"/>
      <c r="S137" s="17"/>
      <c r="T137" s="17"/>
      <c r="U137" s="17"/>
      <c r="V137" s="17"/>
      <c r="W137" s="17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</row>
    <row r="138" spans="1:44" s="16" customFormat="1" ht="13">
      <c r="A138" s="2"/>
      <c r="B138" s="2"/>
      <c r="C138" s="2"/>
      <c r="D138" s="46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38"/>
      <c r="R138" s="17"/>
      <c r="S138" s="17"/>
      <c r="T138" s="17"/>
      <c r="U138" s="17"/>
      <c r="V138" s="17"/>
      <c r="W138" s="17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</row>
    <row r="139" spans="1:44" s="16" customFormat="1" ht="13">
      <c r="A139" s="2"/>
      <c r="B139" s="2"/>
      <c r="C139" s="2"/>
      <c r="D139" s="46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38"/>
      <c r="R139" s="17"/>
      <c r="S139" s="17"/>
      <c r="T139" s="17"/>
      <c r="U139" s="17"/>
      <c r="V139" s="17"/>
      <c r="W139" s="17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</row>
    <row r="140" spans="1:44" s="16" customFormat="1" ht="13">
      <c r="A140" s="2"/>
      <c r="B140" s="2"/>
      <c r="C140" s="2"/>
      <c r="D140" s="46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38"/>
      <c r="R140" s="17"/>
      <c r="S140" s="17"/>
      <c r="T140" s="17"/>
      <c r="U140" s="17"/>
      <c r="V140" s="17"/>
      <c r="W140" s="17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</row>
    <row r="141" spans="1:44" s="16" customFormat="1" ht="13">
      <c r="A141" s="2"/>
      <c r="B141" s="2"/>
      <c r="C141" s="2"/>
      <c r="D141" s="46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38"/>
      <c r="R141" s="17"/>
      <c r="S141" s="17"/>
      <c r="T141" s="17"/>
      <c r="U141" s="17"/>
      <c r="V141" s="17"/>
      <c r="W141" s="17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</row>
    <row r="142" spans="1:44" s="16" customFormat="1" ht="13">
      <c r="A142" s="2"/>
      <c r="B142" s="2"/>
      <c r="C142" s="2"/>
      <c r="D142" s="46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38"/>
      <c r="R142" s="17"/>
      <c r="S142" s="17"/>
      <c r="T142" s="17"/>
      <c r="U142" s="17"/>
      <c r="V142" s="17"/>
      <c r="W142" s="17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</row>
    <row r="143" spans="1:44" s="16" customFormat="1" ht="13">
      <c r="A143" s="2"/>
      <c r="B143" s="2"/>
      <c r="C143" s="2"/>
      <c r="D143" s="46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38"/>
      <c r="R143" s="17"/>
      <c r="S143" s="17"/>
      <c r="T143" s="17"/>
      <c r="U143" s="17"/>
      <c r="V143" s="17"/>
      <c r="W143" s="17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</row>
    <row r="144" spans="1:44" s="16" customFormat="1" ht="13">
      <c r="A144" s="2"/>
      <c r="B144" s="2"/>
      <c r="C144" s="2"/>
      <c r="D144" s="46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38"/>
      <c r="R144" s="17"/>
      <c r="S144" s="17"/>
      <c r="T144" s="17"/>
      <c r="U144" s="17"/>
      <c r="V144" s="17"/>
      <c r="W144" s="17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</row>
    <row r="145" spans="1:44" s="16" customFormat="1" ht="13">
      <c r="A145" s="2"/>
      <c r="B145" s="2"/>
      <c r="C145" s="2"/>
      <c r="D145" s="46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38"/>
      <c r="R145" s="17"/>
      <c r="S145" s="17"/>
      <c r="T145" s="17"/>
      <c r="U145" s="17"/>
      <c r="V145" s="17"/>
      <c r="W145" s="17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</row>
    <row r="146" spans="1:44" s="16" customFormat="1" ht="13">
      <c r="A146" s="2"/>
      <c r="B146" s="2"/>
      <c r="C146" s="2"/>
      <c r="D146" s="46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38"/>
      <c r="R146" s="17"/>
      <c r="S146" s="17"/>
      <c r="T146" s="17"/>
      <c r="U146" s="17"/>
      <c r="V146" s="17"/>
      <c r="W146" s="17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</row>
    <row r="147" spans="1:44" s="16" customFormat="1" ht="13">
      <c r="A147" s="2"/>
      <c r="B147" s="2"/>
      <c r="C147" s="2"/>
      <c r="D147" s="46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38"/>
      <c r="R147" s="17"/>
      <c r="S147" s="17"/>
      <c r="T147" s="17"/>
      <c r="U147" s="17"/>
      <c r="V147" s="17"/>
      <c r="W147" s="17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</row>
    <row r="148" spans="1:44" s="16" customFormat="1" ht="13">
      <c r="A148" s="2"/>
      <c r="B148" s="2"/>
      <c r="C148" s="2"/>
      <c r="D148" s="46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38"/>
      <c r="R148" s="17"/>
      <c r="S148" s="17"/>
      <c r="T148" s="17"/>
      <c r="U148" s="17"/>
      <c r="V148" s="17"/>
      <c r="W148" s="17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</row>
    <row r="149" spans="1:44" s="16" customFormat="1" ht="13">
      <c r="A149" s="2"/>
      <c r="B149" s="2"/>
      <c r="C149" s="2"/>
      <c r="D149" s="46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38"/>
      <c r="R149" s="17"/>
      <c r="S149" s="17"/>
      <c r="T149" s="17"/>
      <c r="U149" s="17"/>
      <c r="V149" s="17"/>
      <c r="W149" s="17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</row>
    <row r="150" spans="1:44" s="16" customFormat="1" ht="13">
      <c r="A150" s="2"/>
      <c r="B150" s="2"/>
      <c r="C150" s="2"/>
      <c r="D150" s="46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38"/>
      <c r="R150" s="17"/>
      <c r="S150" s="17"/>
      <c r="T150" s="17"/>
      <c r="U150" s="17"/>
      <c r="V150" s="17"/>
      <c r="W150" s="17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</row>
    <row r="151" spans="1:44" s="16" customFormat="1" ht="13">
      <c r="A151" s="2"/>
      <c r="B151" s="2"/>
      <c r="C151" s="2"/>
      <c r="D151" s="46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38"/>
      <c r="R151" s="17"/>
      <c r="S151" s="17"/>
      <c r="T151" s="17"/>
      <c r="U151" s="17"/>
      <c r="V151" s="17"/>
      <c r="W151" s="17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</row>
    <row r="152" spans="1:44" s="16" customFormat="1" ht="13">
      <c r="A152" s="2"/>
      <c r="B152" s="2"/>
      <c r="C152" s="2"/>
      <c r="D152" s="46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38"/>
      <c r="R152" s="17"/>
      <c r="S152" s="17"/>
      <c r="T152" s="17"/>
      <c r="U152" s="17"/>
      <c r="V152" s="17"/>
      <c r="W152" s="17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</row>
    <row r="153" spans="1:44" s="16" customFormat="1" ht="13">
      <c r="A153" s="2"/>
      <c r="B153" s="2"/>
      <c r="C153" s="2"/>
      <c r="D153" s="46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38"/>
      <c r="R153" s="17"/>
      <c r="S153" s="17"/>
      <c r="T153" s="17"/>
      <c r="U153" s="17"/>
      <c r="V153" s="17"/>
      <c r="W153" s="17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</row>
    <row r="154" spans="1:44" s="16" customFormat="1" ht="13">
      <c r="A154" s="2"/>
      <c r="B154" s="2"/>
      <c r="C154" s="2"/>
      <c r="D154" s="46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38"/>
      <c r="R154" s="17"/>
      <c r="S154" s="17"/>
      <c r="T154" s="17"/>
      <c r="U154" s="17"/>
      <c r="V154" s="17"/>
      <c r="W154" s="17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</row>
    <row r="155" spans="1:44" s="16" customFormat="1" ht="13">
      <c r="A155" s="2"/>
      <c r="B155" s="2"/>
      <c r="C155" s="2"/>
      <c r="D155" s="46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38"/>
      <c r="R155" s="17"/>
      <c r="S155" s="17"/>
      <c r="T155" s="17"/>
      <c r="U155" s="17"/>
      <c r="V155" s="17"/>
      <c r="W155" s="17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</row>
    <row r="156" spans="1:44" s="16" customFormat="1" ht="13">
      <c r="A156" s="2"/>
      <c r="B156" s="2"/>
      <c r="C156" s="2"/>
      <c r="D156" s="46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38"/>
      <c r="R156" s="17"/>
      <c r="S156" s="17"/>
      <c r="T156" s="17"/>
      <c r="U156" s="17"/>
      <c r="V156" s="17"/>
      <c r="W156" s="17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</row>
    <row r="157" spans="1:44" s="16" customFormat="1" ht="13">
      <c r="A157" s="2"/>
      <c r="B157" s="2"/>
      <c r="C157" s="2"/>
      <c r="D157" s="46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38"/>
      <c r="R157" s="17"/>
      <c r="S157" s="17"/>
      <c r="T157" s="17"/>
      <c r="U157" s="17"/>
      <c r="V157" s="17"/>
      <c r="W157" s="17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</row>
    <row r="158" spans="1:44" s="16" customFormat="1" ht="13">
      <c r="A158" s="2"/>
      <c r="B158" s="2"/>
      <c r="C158" s="2"/>
      <c r="D158" s="46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38"/>
      <c r="R158" s="17"/>
      <c r="S158" s="17"/>
      <c r="T158" s="17"/>
      <c r="U158" s="17"/>
      <c r="V158" s="17"/>
      <c r="W158" s="17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</row>
    <row r="159" spans="1:44" s="16" customFormat="1" ht="13">
      <c r="A159" s="2"/>
      <c r="B159" s="2"/>
      <c r="C159" s="2"/>
      <c r="D159" s="46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38"/>
      <c r="R159" s="17"/>
      <c r="S159" s="17"/>
      <c r="T159" s="17"/>
      <c r="U159" s="17"/>
      <c r="V159" s="17"/>
      <c r="W159" s="17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</row>
    <row r="160" spans="1:44" s="16" customFormat="1" ht="13">
      <c r="A160" s="2"/>
      <c r="B160" s="2"/>
      <c r="C160" s="2"/>
      <c r="D160" s="46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38"/>
      <c r="R160" s="17"/>
      <c r="S160" s="17"/>
      <c r="T160" s="17"/>
      <c r="U160" s="17"/>
      <c r="V160" s="17"/>
      <c r="W160" s="17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</row>
    <row r="161" spans="1:44" s="16" customFormat="1" ht="13">
      <c r="A161" s="2"/>
      <c r="B161" s="2"/>
      <c r="C161" s="2"/>
      <c r="D161" s="46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38"/>
      <c r="R161" s="17"/>
      <c r="S161" s="17"/>
      <c r="T161" s="17"/>
      <c r="U161" s="17"/>
      <c r="V161" s="17"/>
      <c r="W161" s="17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</row>
    <row r="162" spans="1:44" s="16" customFormat="1" ht="13">
      <c r="A162" s="2"/>
      <c r="B162" s="2"/>
      <c r="C162" s="2"/>
      <c r="D162" s="46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38"/>
      <c r="R162" s="17"/>
      <c r="S162" s="17"/>
      <c r="T162" s="17"/>
      <c r="U162" s="17"/>
      <c r="V162" s="17"/>
      <c r="W162" s="17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</row>
    <row r="163" spans="1:44" s="16" customFormat="1" ht="13">
      <c r="A163" s="2"/>
      <c r="B163" s="2"/>
      <c r="C163" s="2"/>
      <c r="D163" s="46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38"/>
      <c r="R163" s="17"/>
      <c r="S163" s="17"/>
      <c r="T163" s="17"/>
      <c r="U163" s="17"/>
      <c r="V163" s="17"/>
      <c r="W163" s="17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</row>
    <row r="164" spans="1:44" s="16" customFormat="1" ht="13">
      <c r="A164" s="2"/>
      <c r="B164" s="2"/>
      <c r="C164" s="2"/>
      <c r="D164" s="46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38"/>
      <c r="R164" s="17"/>
      <c r="S164" s="17"/>
      <c r="T164" s="17"/>
      <c r="U164" s="17"/>
      <c r="V164" s="17"/>
      <c r="W164" s="17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</row>
    <row r="165" spans="1:44" s="16" customFormat="1" ht="13">
      <c r="A165" s="2"/>
      <c r="B165" s="2"/>
      <c r="C165" s="2"/>
      <c r="D165" s="46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38"/>
      <c r="R165" s="17"/>
      <c r="S165" s="17"/>
      <c r="T165" s="17"/>
      <c r="U165" s="17"/>
      <c r="V165" s="17"/>
      <c r="W165" s="17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</row>
    <row r="166" spans="1:44" s="16" customFormat="1" ht="13">
      <c r="A166" s="2"/>
      <c r="B166" s="2"/>
      <c r="C166" s="2"/>
      <c r="D166" s="46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38"/>
      <c r="R166" s="17"/>
      <c r="S166" s="17"/>
      <c r="T166" s="17"/>
      <c r="U166" s="17"/>
      <c r="V166" s="17"/>
      <c r="W166" s="17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</row>
    <row r="167" spans="1:44" s="16" customFormat="1" ht="13">
      <c r="A167" s="2"/>
      <c r="B167" s="2"/>
      <c r="C167" s="2"/>
      <c r="D167" s="46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38"/>
      <c r="R167" s="17"/>
      <c r="S167" s="17"/>
      <c r="T167" s="17"/>
      <c r="U167" s="17"/>
      <c r="V167" s="17"/>
      <c r="W167" s="17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</row>
    <row r="168" spans="1:44" s="16" customFormat="1" ht="13">
      <c r="A168" s="2"/>
      <c r="B168" s="2"/>
      <c r="C168" s="2"/>
      <c r="D168" s="46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38"/>
      <c r="R168" s="17"/>
      <c r="S168" s="17"/>
      <c r="T168" s="17"/>
      <c r="U168" s="17"/>
      <c r="V168" s="17"/>
      <c r="W168" s="17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</row>
    <row r="169" spans="1:44" s="16" customFormat="1" ht="13">
      <c r="A169" s="2"/>
      <c r="B169" s="2"/>
      <c r="C169" s="2"/>
      <c r="D169" s="46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38"/>
      <c r="R169" s="17"/>
      <c r="S169" s="17"/>
      <c r="T169" s="17"/>
      <c r="U169" s="17"/>
      <c r="V169" s="17"/>
      <c r="W169" s="17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</row>
    <row r="170" spans="1:44" s="16" customFormat="1" ht="13">
      <c r="A170" s="2"/>
      <c r="B170" s="2"/>
      <c r="C170" s="2"/>
      <c r="D170" s="46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38"/>
      <c r="R170" s="17"/>
      <c r="S170" s="17"/>
      <c r="T170" s="17"/>
      <c r="U170" s="17"/>
      <c r="V170" s="17"/>
      <c r="W170" s="17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</row>
    <row r="171" spans="1:44" s="16" customFormat="1" ht="13">
      <c r="A171" s="2"/>
      <c r="B171" s="2"/>
      <c r="C171" s="2"/>
      <c r="D171" s="46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38"/>
      <c r="R171" s="17"/>
      <c r="S171" s="17"/>
      <c r="T171" s="17"/>
      <c r="U171" s="17"/>
      <c r="V171" s="17"/>
      <c r="W171" s="17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</row>
    <row r="172" spans="1:44" s="16" customFormat="1" ht="13">
      <c r="A172" s="2"/>
      <c r="B172" s="2"/>
      <c r="C172" s="2"/>
      <c r="D172" s="46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38"/>
      <c r="R172" s="17"/>
      <c r="S172" s="17"/>
      <c r="T172" s="17"/>
      <c r="U172" s="17"/>
      <c r="V172" s="17"/>
      <c r="W172" s="17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</row>
    <row r="173" spans="1:44" s="16" customFormat="1" ht="13">
      <c r="A173" s="2"/>
      <c r="B173" s="2"/>
      <c r="C173" s="2"/>
      <c r="D173" s="46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38"/>
      <c r="R173" s="17"/>
      <c r="S173" s="17"/>
      <c r="T173" s="17"/>
      <c r="U173" s="17"/>
      <c r="V173" s="17"/>
      <c r="W173" s="17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</row>
    <row r="174" spans="1:44" s="16" customFormat="1" ht="13">
      <c r="A174" s="2"/>
      <c r="B174" s="2"/>
      <c r="C174" s="2"/>
      <c r="D174" s="46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38">
        <f t="shared" ref="Q174:Q237" si="2">+P174</f>
        <v>0</v>
      </c>
      <c r="R174" s="17"/>
      <c r="S174" s="17"/>
      <c r="T174" s="17"/>
      <c r="U174" s="17"/>
      <c r="V174" s="17"/>
      <c r="W174" s="17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</row>
    <row r="175" spans="1:44" s="16" customFormat="1" ht="13">
      <c r="A175" s="2"/>
      <c r="B175" s="2"/>
      <c r="C175" s="2"/>
      <c r="D175" s="46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38">
        <f t="shared" si="2"/>
        <v>0</v>
      </c>
      <c r="R175" s="17"/>
      <c r="S175" s="17"/>
      <c r="T175" s="17"/>
      <c r="U175" s="17"/>
      <c r="V175" s="17"/>
      <c r="W175" s="17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</row>
    <row r="176" spans="1:44" s="16" customFormat="1" ht="13">
      <c r="A176" s="2"/>
      <c r="B176" s="2"/>
      <c r="C176" s="2"/>
      <c r="D176" s="46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38">
        <f t="shared" si="2"/>
        <v>0</v>
      </c>
      <c r="R176" s="17"/>
      <c r="S176" s="17"/>
      <c r="T176" s="17"/>
      <c r="U176" s="17"/>
      <c r="V176" s="17"/>
      <c r="W176" s="17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</row>
    <row r="177" spans="1:44" s="16" customFormat="1" ht="13">
      <c r="A177" s="2"/>
      <c r="B177" s="2"/>
      <c r="C177" s="2"/>
      <c r="D177" s="46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38">
        <f t="shared" si="2"/>
        <v>0</v>
      </c>
      <c r="R177" s="17"/>
      <c r="S177" s="17"/>
      <c r="T177" s="17"/>
      <c r="U177" s="17"/>
      <c r="V177" s="17"/>
      <c r="W177" s="17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</row>
    <row r="178" spans="1:44" s="16" customFormat="1" ht="13">
      <c r="A178" s="2"/>
      <c r="B178" s="2"/>
      <c r="C178" s="2"/>
      <c r="D178" s="46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38">
        <f t="shared" si="2"/>
        <v>0</v>
      </c>
      <c r="R178" s="17"/>
      <c r="S178" s="17"/>
      <c r="T178" s="17"/>
      <c r="U178" s="17"/>
      <c r="V178" s="17"/>
      <c r="W178" s="17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</row>
    <row r="179" spans="1:44" s="16" customFormat="1" ht="13">
      <c r="A179" s="2"/>
      <c r="B179" s="2"/>
      <c r="C179" s="2"/>
      <c r="D179" s="46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38">
        <f t="shared" si="2"/>
        <v>0</v>
      </c>
      <c r="R179" s="17"/>
      <c r="S179" s="17"/>
      <c r="T179" s="17"/>
      <c r="U179" s="17"/>
      <c r="V179" s="17"/>
      <c r="W179" s="17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</row>
    <row r="180" spans="1:44" s="16" customFormat="1" ht="13">
      <c r="A180" s="2"/>
      <c r="B180" s="2"/>
      <c r="C180" s="2"/>
      <c r="D180" s="46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38">
        <f t="shared" si="2"/>
        <v>0</v>
      </c>
      <c r="R180" s="17"/>
      <c r="S180" s="17"/>
      <c r="T180" s="17"/>
      <c r="U180" s="17"/>
      <c r="V180" s="17"/>
      <c r="W180" s="17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</row>
    <row r="181" spans="1:44" s="16" customFormat="1" ht="13">
      <c r="A181" s="2"/>
      <c r="B181" s="2"/>
      <c r="C181" s="2"/>
      <c r="D181" s="46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38">
        <f t="shared" si="2"/>
        <v>0</v>
      </c>
      <c r="R181" s="17"/>
      <c r="S181" s="17"/>
      <c r="T181" s="17"/>
      <c r="U181" s="17"/>
      <c r="V181" s="17"/>
      <c r="W181" s="17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</row>
    <row r="182" spans="1:44" s="16" customFormat="1" ht="13">
      <c r="A182" s="2"/>
      <c r="B182" s="2"/>
      <c r="C182" s="2"/>
      <c r="D182" s="46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38">
        <f t="shared" si="2"/>
        <v>0</v>
      </c>
      <c r="R182" s="17"/>
      <c r="S182" s="17"/>
      <c r="T182" s="17"/>
      <c r="U182" s="17"/>
      <c r="V182" s="17"/>
      <c r="W182" s="17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</row>
    <row r="183" spans="1:44" s="16" customFormat="1" ht="13">
      <c r="A183" s="2"/>
      <c r="B183" s="2"/>
      <c r="C183" s="2"/>
      <c r="D183" s="46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38">
        <f t="shared" si="2"/>
        <v>0</v>
      </c>
      <c r="R183" s="17"/>
      <c r="S183" s="17"/>
      <c r="T183" s="17"/>
      <c r="U183" s="17"/>
      <c r="V183" s="17"/>
      <c r="W183" s="17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</row>
    <row r="184" spans="1:44" s="16" customFormat="1" ht="13">
      <c r="A184" s="2"/>
      <c r="B184" s="2"/>
      <c r="C184" s="2"/>
      <c r="D184" s="46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38">
        <f t="shared" si="2"/>
        <v>0</v>
      </c>
      <c r="R184" s="17"/>
      <c r="S184" s="17"/>
      <c r="T184" s="17"/>
      <c r="U184" s="17"/>
      <c r="V184" s="17"/>
      <c r="W184" s="17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</row>
    <row r="185" spans="1:44" s="16" customFormat="1" ht="13">
      <c r="A185" s="2"/>
      <c r="B185" s="2"/>
      <c r="C185" s="2"/>
      <c r="D185" s="46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38">
        <f t="shared" si="2"/>
        <v>0</v>
      </c>
      <c r="R185" s="17"/>
      <c r="S185" s="17"/>
      <c r="T185" s="17"/>
      <c r="U185" s="17"/>
      <c r="V185" s="17"/>
      <c r="W185" s="17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</row>
    <row r="186" spans="1:44" s="16" customFormat="1" ht="13">
      <c r="A186" s="2"/>
      <c r="B186" s="2"/>
      <c r="C186" s="2"/>
      <c r="D186" s="46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38">
        <f t="shared" si="2"/>
        <v>0</v>
      </c>
      <c r="R186" s="17"/>
      <c r="S186" s="17"/>
      <c r="T186" s="17"/>
      <c r="U186" s="17"/>
      <c r="V186" s="17"/>
      <c r="W186" s="17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</row>
    <row r="187" spans="1:44" s="16" customFormat="1" ht="13">
      <c r="A187" s="2"/>
      <c r="B187" s="2"/>
      <c r="C187" s="2"/>
      <c r="D187" s="46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38">
        <f t="shared" si="2"/>
        <v>0</v>
      </c>
      <c r="R187" s="17"/>
      <c r="S187" s="17"/>
      <c r="T187" s="17"/>
      <c r="U187" s="17"/>
      <c r="V187" s="17"/>
      <c r="W187" s="17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</row>
    <row r="188" spans="1:44" s="16" customFormat="1" ht="13">
      <c r="A188" s="2"/>
      <c r="B188" s="2"/>
      <c r="C188" s="2"/>
      <c r="D188" s="46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38">
        <f t="shared" si="2"/>
        <v>0</v>
      </c>
      <c r="R188" s="17"/>
      <c r="S188" s="17"/>
      <c r="T188" s="17"/>
      <c r="U188" s="17"/>
      <c r="V188" s="17"/>
      <c r="W188" s="17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</row>
    <row r="189" spans="1:44" s="16" customFormat="1" ht="13">
      <c r="A189" s="2"/>
      <c r="B189" s="2"/>
      <c r="C189" s="2"/>
      <c r="D189" s="46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38">
        <f t="shared" si="2"/>
        <v>0</v>
      </c>
      <c r="R189" s="17"/>
      <c r="S189" s="17"/>
      <c r="T189" s="17"/>
      <c r="U189" s="17"/>
      <c r="V189" s="17"/>
      <c r="W189" s="17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</row>
    <row r="190" spans="1:44" s="16" customFormat="1" ht="13">
      <c r="A190" s="2"/>
      <c r="B190" s="2"/>
      <c r="C190" s="2"/>
      <c r="D190" s="46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38">
        <f t="shared" si="2"/>
        <v>0</v>
      </c>
      <c r="R190" s="17"/>
      <c r="S190" s="17"/>
      <c r="T190" s="17"/>
      <c r="U190" s="17"/>
      <c r="V190" s="17"/>
      <c r="W190" s="17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</row>
    <row r="191" spans="1:44" s="16" customFormat="1" ht="13">
      <c r="A191" s="2"/>
      <c r="B191" s="2"/>
      <c r="C191" s="2"/>
      <c r="D191" s="46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38">
        <f t="shared" si="2"/>
        <v>0</v>
      </c>
      <c r="R191" s="17"/>
      <c r="S191" s="17"/>
      <c r="T191" s="17"/>
      <c r="U191" s="17"/>
      <c r="V191" s="17"/>
      <c r="W191" s="17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</row>
    <row r="192" spans="1:44" s="16" customFormat="1" ht="13">
      <c r="A192" s="2"/>
      <c r="B192" s="2"/>
      <c r="C192" s="2"/>
      <c r="D192" s="46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38">
        <f t="shared" si="2"/>
        <v>0</v>
      </c>
      <c r="R192" s="17"/>
      <c r="S192" s="17"/>
      <c r="T192" s="17"/>
      <c r="U192" s="17"/>
      <c r="V192" s="17"/>
      <c r="W192" s="17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</row>
    <row r="193" spans="1:44" s="16" customFormat="1" ht="13">
      <c r="A193" s="2"/>
      <c r="B193" s="2"/>
      <c r="C193" s="2"/>
      <c r="D193" s="46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38">
        <f t="shared" si="2"/>
        <v>0</v>
      </c>
      <c r="R193" s="17"/>
      <c r="S193" s="17"/>
      <c r="T193" s="17"/>
      <c r="U193" s="17"/>
      <c r="V193" s="17"/>
      <c r="W193" s="17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</row>
    <row r="194" spans="1:44" s="16" customFormat="1" ht="13">
      <c r="A194" s="2"/>
      <c r="B194" s="2"/>
      <c r="C194" s="2"/>
      <c r="D194" s="46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38">
        <f t="shared" si="2"/>
        <v>0</v>
      </c>
      <c r="R194" s="17"/>
      <c r="S194" s="17"/>
      <c r="T194" s="17"/>
      <c r="U194" s="17"/>
      <c r="V194" s="17"/>
      <c r="W194" s="17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</row>
    <row r="195" spans="1:44" s="16" customFormat="1" ht="13">
      <c r="A195" s="2"/>
      <c r="B195" s="2"/>
      <c r="C195" s="2"/>
      <c r="D195" s="46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38">
        <f t="shared" si="2"/>
        <v>0</v>
      </c>
      <c r="R195" s="17"/>
      <c r="S195" s="17"/>
      <c r="T195" s="17"/>
      <c r="U195" s="17"/>
      <c r="V195" s="17"/>
      <c r="W195" s="17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</row>
    <row r="196" spans="1:44" ht="13">
      <c r="Q196" s="38">
        <f t="shared" si="2"/>
        <v>0</v>
      </c>
      <c r="R196" s="17"/>
    </row>
    <row r="197" spans="1:44" ht="13">
      <c r="Q197" s="38">
        <f t="shared" si="2"/>
        <v>0</v>
      </c>
      <c r="R197" s="17"/>
    </row>
    <row r="198" spans="1:44" ht="13">
      <c r="Q198" s="38">
        <f t="shared" si="2"/>
        <v>0</v>
      </c>
      <c r="R198" s="17"/>
    </row>
    <row r="199" spans="1:44" ht="13">
      <c r="Q199" s="38">
        <f t="shared" si="2"/>
        <v>0</v>
      </c>
      <c r="R199" s="17"/>
    </row>
    <row r="200" spans="1:44" ht="13">
      <c r="Q200" s="38">
        <f t="shared" si="2"/>
        <v>0</v>
      </c>
      <c r="R200" s="17"/>
    </row>
    <row r="201" spans="1:44" ht="13">
      <c r="Q201" s="38">
        <f t="shared" si="2"/>
        <v>0</v>
      </c>
      <c r="R201" s="17"/>
    </row>
    <row r="202" spans="1:44" ht="13">
      <c r="Q202" s="38">
        <f t="shared" si="2"/>
        <v>0</v>
      </c>
      <c r="R202" s="17"/>
    </row>
    <row r="203" spans="1:44" ht="13">
      <c r="Q203" s="38">
        <f t="shared" si="2"/>
        <v>0</v>
      </c>
      <c r="R203" s="17"/>
    </row>
    <row r="204" spans="1:44" ht="13">
      <c r="Q204" s="38">
        <f t="shared" si="2"/>
        <v>0</v>
      </c>
      <c r="R204" s="17"/>
    </row>
    <row r="205" spans="1:44" ht="13">
      <c r="Q205" s="38">
        <f t="shared" si="2"/>
        <v>0</v>
      </c>
      <c r="R205" s="17"/>
    </row>
    <row r="206" spans="1:44" ht="13">
      <c r="Q206" s="38">
        <f t="shared" si="2"/>
        <v>0</v>
      </c>
      <c r="R206" s="17"/>
    </row>
    <row r="207" spans="1:44" ht="13">
      <c r="Q207" s="38">
        <f t="shared" si="2"/>
        <v>0</v>
      </c>
      <c r="R207" s="17"/>
    </row>
    <row r="208" spans="1:44" ht="13">
      <c r="Q208" s="38">
        <f t="shared" si="2"/>
        <v>0</v>
      </c>
      <c r="R208" s="17"/>
    </row>
    <row r="209" spans="17:18" ht="13">
      <c r="Q209" s="38">
        <f t="shared" si="2"/>
        <v>0</v>
      </c>
      <c r="R209" s="17"/>
    </row>
    <row r="210" spans="17:18" ht="13">
      <c r="Q210" s="38">
        <f t="shared" si="2"/>
        <v>0</v>
      </c>
      <c r="R210" s="17"/>
    </row>
    <row r="211" spans="17:18" ht="13">
      <c r="Q211" s="38">
        <f t="shared" si="2"/>
        <v>0</v>
      </c>
      <c r="R211" s="17"/>
    </row>
    <row r="212" spans="17:18" ht="13">
      <c r="Q212" s="38">
        <f t="shared" si="2"/>
        <v>0</v>
      </c>
      <c r="R212" s="17"/>
    </row>
    <row r="213" spans="17:18" ht="13">
      <c r="Q213" s="38">
        <f t="shared" si="2"/>
        <v>0</v>
      </c>
      <c r="R213" s="17"/>
    </row>
    <row r="214" spans="17:18" ht="13">
      <c r="Q214" s="38">
        <f t="shared" si="2"/>
        <v>0</v>
      </c>
      <c r="R214" s="17"/>
    </row>
    <row r="215" spans="17:18" ht="13">
      <c r="Q215" s="38">
        <f t="shared" si="2"/>
        <v>0</v>
      </c>
      <c r="R215" s="17"/>
    </row>
    <row r="216" spans="17:18" ht="13">
      <c r="Q216" s="38">
        <f t="shared" si="2"/>
        <v>0</v>
      </c>
      <c r="R216" s="17"/>
    </row>
    <row r="217" spans="17:18" ht="13">
      <c r="Q217" s="38">
        <f t="shared" si="2"/>
        <v>0</v>
      </c>
      <c r="R217" s="17"/>
    </row>
    <row r="218" spans="17:18" ht="13">
      <c r="Q218" s="38">
        <f t="shared" si="2"/>
        <v>0</v>
      </c>
      <c r="R218" s="17"/>
    </row>
    <row r="219" spans="17:18" ht="13">
      <c r="Q219" s="38">
        <f t="shared" si="2"/>
        <v>0</v>
      </c>
      <c r="R219" s="17"/>
    </row>
    <row r="220" spans="17:18" ht="13">
      <c r="Q220" s="38">
        <f t="shared" si="2"/>
        <v>0</v>
      </c>
      <c r="R220" s="17"/>
    </row>
    <row r="221" spans="17:18" ht="13">
      <c r="Q221" s="38">
        <f t="shared" si="2"/>
        <v>0</v>
      </c>
      <c r="R221" s="17"/>
    </row>
    <row r="222" spans="17:18" ht="13">
      <c r="Q222" s="38">
        <f t="shared" si="2"/>
        <v>0</v>
      </c>
      <c r="R222" s="17"/>
    </row>
    <row r="223" spans="17:18" ht="13">
      <c r="Q223" s="38">
        <f t="shared" si="2"/>
        <v>0</v>
      </c>
      <c r="R223" s="17"/>
    </row>
    <row r="224" spans="17:18" ht="13">
      <c r="Q224" s="38">
        <f t="shared" si="2"/>
        <v>0</v>
      </c>
      <c r="R224" s="17"/>
    </row>
    <row r="225" spans="17:18" ht="13">
      <c r="Q225" s="38">
        <f t="shared" si="2"/>
        <v>0</v>
      </c>
      <c r="R225" s="17"/>
    </row>
    <row r="226" spans="17:18" ht="13">
      <c r="Q226" s="38">
        <f t="shared" si="2"/>
        <v>0</v>
      </c>
      <c r="R226" s="17"/>
    </row>
    <row r="227" spans="17:18" ht="13">
      <c r="Q227" s="38">
        <f t="shared" si="2"/>
        <v>0</v>
      </c>
      <c r="R227" s="17"/>
    </row>
    <row r="228" spans="17:18" ht="13">
      <c r="Q228" s="38">
        <f t="shared" si="2"/>
        <v>0</v>
      </c>
      <c r="R228" s="17"/>
    </row>
    <row r="229" spans="17:18" ht="13">
      <c r="Q229" s="38">
        <f t="shared" si="2"/>
        <v>0</v>
      </c>
      <c r="R229" s="17"/>
    </row>
    <row r="230" spans="17:18" ht="13">
      <c r="Q230" s="38">
        <f t="shared" si="2"/>
        <v>0</v>
      </c>
      <c r="R230" s="17"/>
    </row>
    <row r="231" spans="17:18" ht="13">
      <c r="Q231" s="38">
        <f t="shared" si="2"/>
        <v>0</v>
      </c>
      <c r="R231" s="17"/>
    </row>
    <row r="232" spans="17:18" ht="13">
      <c r="Q232" s="38">
        <f t="shared" si="2"/>
        <v>0</v>
      </c>
      <c r="R232" s="17"/>
    </row>
    <row r="233" spans="17:18" ht="13">
      <c r="Q233" s="38">
        <f t="shared" si="2"/>
        <v>0</v>
      </c>
      <c r="R233" s="17"/>
    </row>
    <row r="234" spans="17:18" ht="13">
      <c r="Q234" s="38">
        <f t="shared" si="2"/>
        <v>0</v>
      </c>
      <c r="R234" s="17"/>
    </row>
    <row r="235" spans="17:18" ht="13">
      <c r="Q235" s="38">
        <f t="shared" si="2"/>
        <v>0</v>
      </c>
      <c r="R235" s="17"/>
    </row>
    <row r="236" spans="17:18" ht="13">
      <c r="Q236" s="38">
        <f t="shared" si="2"/>
        <v>0</v>
      </c>
      <c r="R236" s="17"/>
    </row>
    <row r="237" spans="17:18" ht="13">
      <c r="Q237" s="38">
        <f t="shared" si="2"/>
        <v>0</v>
      </c>
      <c r="R237" s="17"/>
    </row>
    <row r="238" spans="17:18" ht="13">
      <c r="Q238" s="38">
        <f t="shared" ref="Q238:Q299" si="3">+P238</f>
        <v>0</v>
      </c>
      <c r="R238" s="17"/>
    </row>
    <row r="239" spans="17:18" ht="13">
      <c r="Q239" s="38">
        <f t="shared" si="3"/>
        <v>0</v>
      </c>
      <c r="R239" s="17"/>
    </row>
    <row r="240" spans="17:18" ht="13">
      <c r="Q240" s="38">
        <f t="shared" si="3"/>
        <v>0</v>
      </c>
      <c r="R240" s="17"/>
    </row>
    <row r="241" spans="17:18" ht="13">
      <c r="Q241" s="38">
        <f t="shared" si="3"/>
        <v>0</v>
      </c>
      <c r="R241" s="17"/>
    </row>
    <row r="242" spans="17:18" ht="13">
      <c r="Q242" s="38">
        <f t="shared" si="3"/>
        <v>0</v>
      </c>
      <c r="R242" s="17"/>
    </row>
    <row r="243" spans="17:18" ht="13">
      <c r="Q243" s="38">
        <f t="shared" si="3"/>
        <v>0</v>
      </c>
      <c r="R243" s="17"/>
    </row>
    <row r="244" spans="17:18" ht="13">
      <c r="Q244" s="38">
        <f t="shared" si="3"/>
        <v>0</v>
      </c>
      <c r="R244" s="17"/>
    </row>
    <row r="245" spans="17:18" ht="13">
      <c r="Q245" s="38">
        <f t="shared" si="3"/>
        <v>0</v>
      </c>
      <c r="R245" s="17"/>
    </row>
    <row r="246" spans="17:18" ht="13">
      <c r="Q246" s="38">
        <f t="shared" si="3"/>
        <v>0</v>
      </c>
      <c r="R246" s="17"/>
    </row>
    <row r="247" spans="17:18" ht="13">
      <c r="Q247" s="38">
        <f t="shared" si="3"/>
        <v>0</v>
      </c>
      <c r="R247" s="17"/>
    </row>
    <row r="248" spans="17:18" ht="13">
      <c r="Q248" s="38">
        <f t="shared" si="3"/>
        <v>0</v>
      </c>
      <c r="R248" s="17"/>
    </row>
    <row r="249" spans="17:18" ht="13">
      <c r="Q249" s="38">
        <f t="shared" si="3"/>
        <v>0</v>
      </c>
      <c r="R249" s="17"/>
    </row>
    <row r="250" spans="17:18" ht="13">
      <c r="Q250" s="38">
        <f t="shared" si="3"/>
        <v>0</v>
      </c>
      <c r="R250" s="17"/>
    </row>
    <row r="251" spans="17:18" ht="13">
      <c r="Q251" s="38">
        <f t="shared" si="3"/>
        <v>0</v>
      </c>
      <c r="R251" s="17"/>
    </row>
    <row r="252" spans="17:18" ht="13">
      <c r="Q252" s="38">
        <f t="shared" si="3"/>
        <v>0</v>
      </c>
      <c r="R252" s="17"/>
    </row>
    <row r="253" spans="17:18" ht="13">
      <c r="Q253" s="38">
        <f t="shared" si="3"/>
        <v>0</v>
      </c>
      <c r="R253" s="17"/>
    </row>
    <row r="254" spans="17:18" ht="13">
      <c r="Q254" s="38">
        <f t="shared" si="3"/>
        <v>0</v>
      </c>
      <c r="R254" s="17"/>
    </row>
    <row r="255" spans="17:18" ht="13">
      <c r="Q255" s="38">
        <f t="shared" si="3"/>
        <v>0</v>
      </c>
      <c r="R255" s="17"/>
    </row>
    <row r="256" spans="17:18" ht="13">
      <c r="Q256" s="38">
        <f t="shared" si="3"/>
        <v>0</v>
      </c>
      <c r="R256" s="17"/>
    </row>
    <row r="257" spans="17:18" ht="13">
      <c r="Q257" s="38">
        <f t="shared" si="3"/>
        <v>0</v>
      </c>
      <c r="R257" s="17"/>
    </row>
    <row r="258" spans="17:18" ht="13">
      <c r="Q258" s="38">
        <f t="shared" si="3"/>
        <v>0</v>
      </c>
      <c r="R258" s="17"/>
    </row>
    <row r="259" spans="17:18" ht="13">
      <c r="Q259" s="38">
        <f t="shared" si="3"/>
        <v>0</v>
      </c>
      <c r="R259" s="17"/>
    </row>
    <row r="260" spans="17:18" ht="13">
      <c r="Q260" s="38">
        <f t="shared" si="3"/>
        <v>0</v>
      </c>
      <c r="R260" s="17"/>
    </row>
    <row r="261" spans="17:18" ht="13">
      <c r="Q261" s="38">
        <f t="shared" si="3"/>
        <v>0</v>
      </c>
      <c r="R261" s="17"/>
    </row>
    <row r="262" spans="17:18" ht="13">
      <c r="Q262" s="38">
        <f t="shared" si="3"/>
        <v>0</v>
      </c>
      <c r="R262" s="17"/>
    </row>
    <row r="263" spans="17:18" ht="13">
      <c r="Q263" s="38">
        <f t="shared" si="3"/>
        <v>0</v>
      </c>
      <c r="R263" s="17"/>
    </row>
    <row r="264" spans="17:18" ht="13">
      <c r="Q264" s="38">
        <f t="shared" si="3"/>
        <v>0</v>
      </c>
      <c r="R264" s="17"/>
    </row>
    <row r="265" spans="17:18" ht="13">
      <c r="Q265" s="38">
        <f t="shared" si="3"/>
        <v>0</v>
      </c>
      <c r="R265" s="17"/>
    </row>
    <row r="266" spans="17:18" ht="13">
      <c r="Q266" s="38">
        <f t="shared" si="3"/>
        <v>0</v>
      </c>
      <c r="R266" s="17"/>
    </row>
    <row r="267" spans="17:18" ht="13">
      <c r="Q267" s="38">
        <f t="shared" si="3"/>
        <v>0</v>
      </c>
      <c r="R267" s="17"/>
    </row>
    <row r="268" spans="17:18" ht="13">
      <c r="Q268" s="38">
        <f t="shared" si="3"/>
        <v>0</v>
      </c>
      <c r="R268" s="17"/>
    </row>
    <row r="269" spans="17:18" ht="13">
      <c r="Q269" s="38">
        <f t="shared" si="3"/>
        <v>0</v>
      </c>
      <c r="R269" s="17"/>
    </row>
    <row r="270" spans="17:18" ht="13">
      <c r="Q270" s="38">
        <f t="shared" si="3"/>
        <v>0</v>
      </c>
      <c r="R270" s="17"/>
    </row>
    <row r="271" spans="17:18" ht="13">
      <c r="Q271" s="38">
        <f t="shared" si="3"/>
        <v>0</v>
      </c>
      <c r="R271" s="17"/>
    </row>
    <row r="272" spans="17:18" ht="13">
      <c r="Q272" s="38">
        <f t="shared" si="3"/>
        <v>0</v>
      </c>
      <c r="R272" s="17"/>
    </row>
    <row r="273" spans="17:18" ht="13">
      <c r="Q273" s="38">
        <f t="shared" si="3"/>
        <v>0</v>
      </c>
      <c r="R273" s="17"/>
    </row>
    <row r="274" spans="17:18" ht="13">
      <c r="Q274" s="38">
        <f t="shared" si="3"/>
        <v>0</v>
      </c>
      <c r="R274" s="17"/>
    </row>
    <row r="275" spans="17:18" ht="13">
      <c r="Q275" s="38">
        <f t="shared" si="3"/>
        <v>0</v>
      </c>
      <c r="R275" s="17"/>
    </row>
    <row r="276" spans="17:18" ht="13">
      <c r="Q276" s="38">
        <f t="shared" si="3"/>
        <v>0</v>
      </c>
      <c r="R276" s="17"/>
    </row>
    <row r="277" spans="17:18" ht="13">
      <c r="Q277" s="38">
        <f t="shared" si="3"/>
        <v>0</v>
      </c>
      <c r="R277" s="17"/>
    </row>
    <row r="278" spans="17:18" ht="13">
      <c r="Q278" s="38">
        <f t="shared" si="3"/>
        <v>0</v>
      </c>
      <c r="R278" s="17"/>
    </row>
    <row r="279" spans="17:18" ht="13">
      <c r="Q279" s="38">
        <f t="shared" si="3"/>
        <v>0</v>
      </c>
      <c r="R279" s="17"/>
    </row>
    <row r="280" spans="17:18" ht="13">
      <c r="Q280" s="38">
        <f t="shared" si="3"/>
        <v>0</v>
      </c>
      <c r="R280" s="17"/>
    </row>
    <row r="281" spans="17:18" ht="13">
      <c r="Q281" s="38">
        <f t="shared" si="3"/>
        <v>0</v>
      </c>
      <c r="R281" s="17"/>
    </row>
    <row r="282" spans="17:18" ht="13">
      <c r="Q282" s="38">
        <f t="shared" si="3"/>
        <v>0</v>
      </c>
      <c r="R282" s="17"/>
    </row>
    <row r="283" spans="17:18" ht="13">
      <c r="Q283" s="38">
        <f t="shared" si="3"/>
        <v>0</v>
      </c>
      <c r="R283" s="17"/>
    </row>
    <row r="284" spans="17:18" ht="13">
      <c r="Q284" s="38">
        <f t="shared" si="3"/>
        <v>0</v>
      </c>
      <c r="R284" s="17"/>
    </row>
    <row r="285" spans="17:18" ht="13">
      <c r="Q285" s="38">
        <f t="shared" si="3"/>
        <v>0</v>
      </c>
      <c r="R285" s="17"/>
    </row>
    <row r="286" spans="17:18" ht="13">
      <c r="Q286" s="38">
        <f t="shared" si="3"/>
        <v>0</v>
      </c>
      <c r="R286" s="17"/>
    </row>
    <row r="287" spans="17:18" ht="13">
      <c r="Q287" s="38">
        <f t="shared" si="3"/>
        <v>0</v>
      </c>
      <c r="R287" s="17"/>
    </row>
    <row r="288" spans="17:18" ht="13">
      <c r="Q288" s="38">
        <f t="shared" si="3"/>
        <v>0</v>
      </c>
      <c r="R288" s="17"/>
    </row>
    <row r="289" spans="6:18" ht="13">
      <c r="Q289" s="38">
        <f t="shared" si="3"/>
        <v>0</v>
      </c>
      <c r="R289" s="17"/>
    </row>
    <row r="290" spans="6:18" ht="13">
      <c r="Q290" s="38">
        <f t="shared" si="3"/>
        <v>0</v>
      </c>
      <c r="R290" s="17"/>
    </row>
    <row r="291" spans="6:18" ht="13">
      <c r="Q291" s="38">
        <f t="shared" si="3"/>
        <v>0</v>
      </c>
      <c r="R291" s="17"/>
    </row>
    <row r="292" spans="6:18" ht="13">
      <c r="Q292" s="38">
        <f t="shared" si="3"/>
        <v>0</v>
      </c>
      <c r="R292" s="17"/>
    </row>
    <row r="293" spans="6:18" ht="13">
      <c r="Q293" s="38">
        <f t="shared" si="3"/>
        <v>0</v>
      </c>
      <c r="R293" s="17"/>
    </row>
    <row r="294" spans="6:18" ht="13">
      <c r="Q294" s="38">
        <f t="shared" si="3"/>
        <v>0</v>
      </c>
      <c r="R294" s="17"/>
    </row>
    <row r="295" spans="6:18" ht="13">
      <c r="Q295" s="38">
        <f t="shared" si="3"/>
        <v>0</v>
      </c>
      <c r="R295" s="17"/>
    </row>
    <row r="296" spans="6:18" ht="13">
      <c r="Q296" s="38">
        <f t="shared" si="3"/>
        <v>0</v>
      </c>
      <c r="R296" s="17"/>
    </row>
    <row r="297" spans="6:18" ht="13">
      <c r="Q297" s="38">
        <f t="shared" si="3"/>
        <v>0</v>
      </c>
      <c r="R297" s="17"/>
    </row>
    <row r="298" spans="6:18" ht="13">
      <c r="Q298" s="38">
        <f t="shared" si="3"/>
        <v>0</v>
      </c>
      <c r="R298" s="17"/>
    </row>
    <row r="299" spans="6:18" ht="13">
      <c r="Q299" s="38">
        <f t="shared" si="3"/>
        <v>0</v>
      </c>
      <c r="R299" s="17"/>
    </row>
    <row r="300" spans="6:18">
      <c r="F300" s="85"/>
      <c r="P300" s="85" t="e">
        <f>+P24+#REF!</f>
        <v>#REF!</v>
      </c>
      <c r="Q300" s="94"/>
    </row>
    <row r="301" spans="6:18">
      <c r="J301" s="85"/>
      <c r="K301" s="85" t="e">
        <v>#REF!</v>
      </c>
      <c r="L301" s="85"/>
      <c r="O301" s="85"/>
      <c r="P301" s="85"/>
      <c r="Q301" s="95"/>
    </row>
    <row r="302" spans="6:18">
      <c r="P302" s="85"/>
      <c r="Q302" s="94"/>
    </row>
    <row r="303" spans="6:18">
      <c r="L303" s="85"/>
      <c r="Q303" s="94"/>
    </row>
    <row r="304" spans="6:18">
      <c r="Q304" s="13"/>
    </row>
    <row r="305" spans="17:17">
      <c r="Q305" s="13"/>
    </row>
    <row r="306" spans="17:17">
      <c r="Q306" s="13"/>
    </row>
    <row r="307" spans="17:17">
      <c r="Q307" s="13"/>
    </row>
    <row r="308" spans="17:17">
      <c r="Q308" s="13"/>
    </row>
    <row r="309" spans="17:17">
      <c r="Q309" s="13"/>
    </row>
    <row r="310" spans="17:17">
      <c r="Q310" s="13"/>
    </row>
    <row r="311" spans="17:17">
      <c r="Q311" s="13"/>
    </row>
    <row r="312" spans="17:17">
      <c r="Q312" s="13"/>
    </row>
    <row r="313" spans="17:17">
      <c r="Q313" s="13"/>
    </row>
    <row r="314" spans="17:17">
      <c r="Q314" s="13"/>
    </row>
    <row r="315" spans="17:17">
      <c r="Q315" s="13"/>
    </row>
    <row r="316" spans="17:17">
      <c r="Q316" s="13"/>
    </row>
    <row r="317" spans="17:17">
      <c r="Q317" s="13"/>
    </row>
    <row r="318" spans="17:17">
      <c r="Q318" s="13"/>
    </row>
    <row r="319" spans="17:17">
      <c r="Q319" s="13"/>
    </row>
    <row r="320" spans="17:17">
      <c r="Q320" s="13"/>
    </row>
    <row r="321" spans="17:17">
      <c r="Q321" s="13"/>
    </row>
    <row r="322" spans="17:17">
      <c r="Q322" s="13"/>
    </row>
    <row r="323" spans="17:17">
      <c r="Q323" s="13"/>
    </row>
    <row r="324" spans="17:17">
      <c r="Q324" s="13"/>
    </row>
    <row r="325" spans="17:17">
      <c r="Q325" s="13"/>
    </row>
    <row r="326" spans="17:17">
      <c r="Q326" s="13"/>
    </row>
    <row r="327" spans="17:17">
      <c r="Q327" s="13"/>
    </row>
    <row r="328" spans="17:17">
      <c r="Q328" s="13"/>
    </row>
    <row r="329" spans="17:17">
      <c r="Q329" s="13"/>
    </row>
    <row r="330" spans="17:17">
      <c r="Q330" s="13"/>
    </row>
    <row r="331" spans="17:17">
      <c r="Q331" s="13"/>
    </row>
    <row r="332" spans="17:17">
      <c r="Q332" s="13"/>
    </row>
    <row r="333" spans="17:17">
      <c r="Q333" s="13"/>
    </row>
    <row r="334" spans="17:17">
      <c r="Q334" s="13"/>
    </row>
    <row r="335" spans="17:17">
      <c r="Q335" s="13"/>
    </row>
    <row r="336" spans="17:17">
      <c r="Q336" s="13"/>
    </row>
    <row r="337" spans="17:17">
      <c r="Q337" s="13"/>
    </row>
    <row r="338" spans="17:17">
      <c r="Q338" s="13"/>
    </row>
    <row r="339" spans="17:17">
      <c r="Q339" s="13"/>
    </row>
    <row r="340" spans="17:17">
      <c r="Q340" s="13"/>
    </row>
    <row r="341" spans="17:17">
      <c r="Q341" s="13"/>
    </row>
    <row r="342" spans="17:17">
      <c r="Q342" s="13"/>
    </row>
    <row r="343" spans="17:17">
      <c r="Q343" s="13"/>
    </row>
    <row r="344" spans="17:17">
      <c r="Q344" s="13"/>
    </row>
    <row r="345" spans="17:17">
      <c r="Q345" s="13"/>
    </row>
    <row r="346" spans="17:17">
      <c r="Q346" s="13"/>
    </row>
    <row r="347" spans="17:17">
      <c r="Q347" s="13"/>
    </row>
    <row r="348" spans="17:17">
      <c r="Q348" s="13"/>
    </row>
    <row r="349" spans="17:17">
      <c r="Q349" s="13"/>
    </row>
    <row r="350" spans="17:17">
      <c r="Q350" s="13"/>
    </row>
    <row r="351" spans="17:17">
      <c r="Q351" s="13"/>
    </row>
    <row r="352" spans="17:17">
      <c r="Q352" s="13"/>
    </row>
    <row r="353" spans="17:17">
      <c r="Q353" s="13"/>
    </row>
    <row r="354" spans="17:17">
      <c r="Q354" s="13"/>
    </row>
    <row r="355" spans="17:17">
      <c r="Q355" s="13"/>
    </row>
    <row r="356" spans="17:17">
      <c r="Q356" s="13"/>
    </row>
    <row r="357" spans="17:17">
      <c r="Q357" s="13"/>
    </row>
    <row r="358" spans="17:17">
      <c r="Q358" s="13"/>
    </row>
    <row r="359" spans="17:17">
      <c r="Q359" s="13"/>
    </row>
    <row r="360" spans="17:17">
      <c r="Q360" s="13"/>
    </row>
    <row r="361" spans="17:17">
      <c r="Q361" s="13"/>
    </row>
    <row r="362" spans="17:17">
      <c r="Q362" s="13"/>
    </row>
    <row r="363" spans="17:17">
      <c r="Q363" s="13"/>
    </row>
    <row r="364" spans="17:17">
      <c r="Q364" s="13"/>
    </row>
    <row r="365" spans="17:17">
      <c r="Q365" s="13"/>
    </row>
    <row r="366" spans="17:17">
      <c r="Q366" s="13"/>
    </row>
    <row r="367" spans="17:17">
      <c r="Q367" s="13"/>
    </row>
    <row r="368" spans="17:17">
      <c r="Q368" s="13"/>
    </row>
    <row r="369" spans="17:17">
      <c r="Q369" s="13"/>
    </row>
    <row r="370" spans="17:17">
      <c r="Q370" s="13"/>
    </row>
    <row r="371" spans="17:17">
      <c r="Q371" s="13"/>
    </row>
    <row r="372" spans="17:17">
      <c r="Q372" s="13"/>
    </row>
    <row r="373" spans="17:17">
      <c r="Q373" s="13"/>
    </row>
    <row r="374" spans="17:17">
      <c r="Q374" s="13"/>
    </row>
    <row r="375" spans="17:17">
      <c r="Q375" s="13"/>
    </row>
    <row r="376" spans="17:17">
      <c r="Q376" s="13"/>
    </row>
    <row r="377" spans="17:17">
      <c r="Q377" s="13"/>
    </row>
    <row r="378" spans="17:17">
      <c r="Q378" s="13"/>
    </row>
    <row r="379" spans="17:17">
      <c r="Q379" s="13"/>
    </row>
    <row r="380" spans="17:17">
      <c r="Q380" s="13"/>
    </row>
    <row r="381" spans="17:17">
      <c r="Q381" s="13"/>
    </row>
    <row r="382" spans="17:17">
      <c r="Q382" s="13"/>
    </row>
    <row r="383" spans="17:17">
      <c r="Q383" s="13"/>
    </row>
    <row r="384" spans="17:17">
      <c r="Q384" s="13"/>
    </row>
    <row r="385" spans="17:17">
      <c r="Q385" s="13"/>
    </row>
    <row r="386" spans="17:17">
      <c r="Q386" s="13"/>
    </row>
    <row r="387" spans="17:17">
      <c r="Q387" s="13"/>
    </row>
    <row r="388" spans="17:17">
      <c r="Q388" s="13"/>
    </row>
    <row r="389" spans="17:17">
      <c r="Q389" s="13"/>
    </row>
    <row r="390" spans="17:17">
      <c r="Q390" s="13"/>
    </row>
    <row r="391" spans="17:17">
      <c r="Q391" s="13"/>
    </row>
    <row r="392" spans="17:17">
      <c r="Q392" s="13"/>
    </row>
    <row r="393" spans="17:17">
      <c r="Q393" s="13"/>
    </row>
    <row r="394" spans="17:17">
      <c r="Q394" s="13"/>
    </row>
    <row r="395" spans="17:17">
      <c r="Q395" s="13"/>
    </row>
    <row r="396" spans="17:17">
      <c r="Q396" s="13"/>
    </row>
    <row r="397" spans="17:17">
      <c r="Q397" s="13"/>
    </row>
    <row r="398" spans="17:17">
      <c r="Q398" s="13"/>
    </row>
    <row r="399" spans="17:17">
      <c r="Q399" s="13"/>
    </row>
    <row r="400" spans="17:17">
      <c r="Q400" s="13"/>
    </row>
    <row r="401" spans="17:17">
      <c r="Q401" s="13"/>
    </row>
    <row r="402" spans="17:17">
      <c r="Q402" s="13"/>
    </row>
    <row r="403" spans="17:17">
      <c r="Q403" s="13"/>
    </row>
    <row r="404" spans="17:17">
      <c r="Q404" s="13"/>
    </row>
    <row r="405" spans="17:17">
      <c r="Q405" s="13"/>
    </row>
    <row r="406" spans="17:17">
      <c r="Q406" s="13"/>
    </row>
    <row r="407" spans="17:17">
      <c r="Q407" s="13"/>
    </row>
    <row r="408" spans="17:17">
      <c r="Q408" s="13"/>
    </row>
    <row r="409" spans="17:17">
      <c r="Q409" s="13"/>
    </row>
    <row r="410" spans="17:17">
      <c r="Q410" s="13"/>
    </row>
    <row r="411" spans="17:17">
      <c r="Q411" s="13"/>
    </row>
    <row r="412" spans="17:17">
      <c r="Q412" s="13"/>
    </row>
    <row r="413" spans="17:17">
      <c r="Q413" s="13"/>
    </row>
    <row r="414" spans="17:17">
      <c r="Q414" s="13"/>
    </row>
    <row r="415" spans="17:17">
      <c r="Q415" s="13"/>
    </row>
    <row r="416" spans="17:17">
      <c r="Q416" s="13"/>
    </row>
    <row r="417" spans="17:17">
      <c r="Q417" s="13"/>
    </row>
    <row r="418" spans="17:17">
      <c r="Q418" s="13"/>
    </row>
    <row r="419" spans="17:17">
      <c r="Q419" s="13"/>
    </row>
    <row r="420" spans="17:17">
      <c r="Q420" s="13"/>
    </row>
    <row r="421" spans="17:17">
      <c r="Q421" s="13"/>
    </row>
    <row r="422" spans="17:17">
      <c r="Q422" s="13"/>
    </row>
    <row r="423" spans="17:17">
      <c r="Q423" s="13"/>
    </row>
    <row r="424" spans="17:17">
      <c r="Q424" s="13"/>
    </row>
    <row r="425" spans="17:17">
      <c r="Q425" s="13"/>
    </row>
    <row r="426" spans="17:17">
      <c r="Q426" s="13"/>
    </row>
    <row r="427" spans="17:17">
      <c r="Q427" s="13"/>
    </row>
    <row r="428" spans="17:17">
      <c r="Q428" s="13"/>
    </row>
    <row r="429" spans="17:17">
      <c r="Q429" s="13"/>
    </row>
    <row r="430" spans="17:17">
      <c r="Q430" s="13"/>
    </row>
    <row r="431" spans="17:17">
      <c r="Q431" s="13"/>
    </row>
    <row r="432" spans="17:17">
      <c r="Q432" s="13"/>
    </row>
    <row r="433" spans="17:17">
      <c r="Q433" s="13"/>
    </row>
    <row r="434" spans="17:17">
      <c r="Q434" s="13"/>
    </row>
    <row r="435" spans="17:17">
      <c r="Q435" s="13"/>
    </row>
    <row r="436" spans="17:17">
      <c r="Q436" s="13"/>
    </row>
    <row r="437" spans="17:17">
      <c r="Q437" s="13"/>
    </row>
    <row r="438" spans="17:17">
      <c r="Q438" s="13"/>
    </row>
    <row r="439" spans="17:17">
      <c r="Q439" s="13"/>
    </row>
    <row r="440" spans="17:17">
      <c r="Q440" s="13"/>
    </row>
    <row r="441" spans="17:17">
      <c r="Q441" s="13"/>
    </row>
    <row r="442" spans="17:17">
      <c r="Q442" s="13"/>
    </row>
    <row r="443" spans="17:17">
      <c r="Q443" s="13"/>
    </row>
    <row r="444" spans="17:17">
      <c r="Q444" s="13"/>
    </row>
    <row r="445" spans="17:17">
      <c r="Q445" s="13"/>
    </row>
    <row r="446" spans="17:17">
      <c r="Q446" s="13"/>
    </row>
    <row r="447" spans="17:17">
      <c r="Q447" s="13"/>
    </row>
    <row r="448" spans="17:17">
      <c r="Q448" s="13"/>
    </row>
    <row r="449" spans="17:17">
      <c r="Q449" s="13"/>
    </row>
    <row r="450" spans="17:17">
      <c r="Q450" s="13"/>
    </row>
    <row r="451" spans="17:17">
      <c r="Q451" s="13"/>
    </row>
    <row r="452" spans="17:17">
      <c r="Q452" s="13"/>
    </row>
    <row r="453" spans="17:17">
      <c r="Q453" s="13"/>
    </row>
    <row r="454" spans="17:17">
      <c r="Q454" s="13"/>
    </row>
    <row r="455" spans="17:17">
      <c r="Q455" s="13"/>
    </row>
    <row r="456" spans="17:17">
      <c r="Q456" s="13"/>
    </row>
    <row r="457" spans="17:17">
      <c r="Q457" s="13"/>
    </row>
    <row r="458" spans="17:17">
      <c r="Q458" s="13"/>
    </row>
    <row r="459" spans="17:17">
      <c r="Q459" s="13"/>
    </row>
    <row r="460" spans="17:17">
      <c r="Q460" s="13"/>
    </row>
    <row r="461" spans="17:17">
      <c r="Q461" s="13"/>
    </row>
    <row r="462" spans="17:17">
      <c r="Q462" s="13"/>
    </row>
    <row r="463" spans="17:17">
      <c r="Q463" s="13"/>
    </row>
    <row r="464" spans="17:17">
      <c r="Q464" s="13"/>
    </row>
    <row r="465" spans="17:17">
      <c r="Q465" s="13"/>
    </row>
    <row r="466" spans="17:17">
      <c r="Q466" s="13"/>
    </row>
    <row r="467" spans="17:17">
      <c r="Q467" s="13"/>
    </row>
    <row r="468" spans="17:17">
      <c r="Q468" s="13"/>
    </row>
    <row r="469" spans="17:17">
      <c r="Q469" s="13"/>
    </row>
    <row r="470" spans="17:17">
      <c r="Q470" s="13"/>
    </row>
    <row r="471" spans="17:17">
      <c r="Q471" s="13"/>
    </row>
    <row r="472" spans="17:17">
      <c r="Q472" s="13"/>
    </row>
    <row r="473" spans="17:17">
      <c r="Q473" s="13"/>
    </row>
    <row r="474" spans="17:17">
      <c r="Q474" s="13"/>
    </row>
    <row r="475" spans="17:17">
      <c r="Q475" s="13"/>
    </row>
    <row r="476" spans="17:17">
      <c r="Q476" s="13"/>
    </row>
    <row r="477" spans="17:17">
      <c r="Q477" s="13"/>
    </row>
    <row r="478" spans="17:17">
      <c r="Q478" s="13"/>
    </row>
    <row r="479" spans="17:17">
      <c r="Q479" s="13"/>
    </row>
    <row r="480" spans="17:17">
      <c r="Q480" s="13"/>
    </row>
    <row r="481" spans="17:17">
      <c r="Q481" s="13"/>
    </row>
    <row r="482" spans="17:17">
      <c r="Q482" s="13"/>
    </row>
    <row r="483" spans="17:17">
      <c r="Q483" s="13"/>
    </row>
    <row r="484" spans="17:17">
      <c r="Q484" s="13"/>
    </row>
    <row r="485" spans="17:17">
      <c r="Q485" s="13"/>
    </row>
    <row r="486" spans="17:17">
      <c r="Q486" s="13"/>
    </row>
    <row r="487" spans="17:17">
      <c r="Q487" s="13"/>
    </row>
    <row r="488" spans="17:17">
      <c r="Q488" s="13"/>
    </row>
    <row r="489" spans="17:17">
      <c r="Q489" s="13"/>
    </row>
    <row r="490" spans="17:17">
      <c r="Q490" s="13"/>
    </row>
    <row r="491" spans="17:17">
      <c r="Q491" s="13"/>
    </row>
    <row r="492" spans="17:17">
      <c r="Q492" s="13"/>
    </row>
    <row r="493" spans="17:17">
      <c r="Q493" s="13"/>
    </row>
    <row r="494" spans="17:17">
      <c r="Q494" s="13"/>
    </row>
    <row r="495" spans="17:17">
      <c r="Q495" s="13"/>
    </row>
    <row r="496" spans="17:17">
      <c r="Q496" s="13"/>
    </row>
    <row r="497" spans="17:17">
      <c r="Q497" s="13"/>
    </row>
    <row r="498" spans="17:17">
      <c r="Q498" s="13"/>
    </row>
    <row r="499" spans="17:17">
      <c r="Q499" s="13"/>
    </row>
    <row r="500" spans="17:17">
      <c r="Q500" s="13"/>
    </row>
    <row r="501" spans="17:17">
      <c r="Q501" s="13"/>
    </row>
    <row r="502" spans="17:17">
      <c r="Q502" s="13"/>
    </row>
  </sheetData>
  <mergeCells count="32">
    <mergeCell ref="E26:M26"/>
    <mergeCell ref="N26:P26"/>
    <mergeCell ref="P11:P19"/>
    <mergeCell ref="O17:O19"/>
    <mergeCell ref="J11:O16"/>
    <mergeCell ref="M17:N17"/>
    <mergeCell ref="M18:M19"/>
    <mergeCell ref="N18:N19"/>
    <mergeCell ref="A24:B24"/>
    <mergeCell ref="B11:B19"/>
    <mergeCell ref="C11:C19"/>
    <mergeCell ref="H18:H19"/>
    <mergeCell ref="E11:I16"/>
    <mergeCell ref="E17:E19"/>
    <mergeCell ref="G18:G19"/>
    <mergeCell ref="G17:H17"/>
    <mergeCell ref="F17:F19"/>
    <mergeCell ref="A11:A19"/>
    <mergeCell ref="O1:P1"/>
    <mergeCell ref="O2:P3"/>
    <mergeCell ref="O4:P4"/>
    <mergeCell ref="B6:P6"/>
    <mergeCell ref="B7:P7"/>
    <mergeCell ref="A8:B8"/>
    <mergeCell ref="A9:B9"/>
    <mergeCell ref="J17:J19"/>
    <mergeCell ref="I17:I19"/>
    <mergeCell ref="L17:L19"/>
    <mergeCell ref="S11:V11"/>
    <mergeCell ref="U17:V17"/>
    <mergeCell ref="K17:K19"/>
    <mergeCell ref="D11:D19"/>
  </mergeCells>
  <phoneticPr fontId="0" type="noConversion"/>
  <printOptions horizontalCentered="1"/>
  <pageMargins left="0" right="0" top="0.19685039370078741" bottom="0" header="0" footer="0"/>
  <pageSetup paperSize="9" scale="50" fitToHeight="10" orientation="landscape" r:id="rId1"/>
  <headerFooter alignWithMargins="0"/>
  <ignoredErrors>
    <ignoredError sqref="A23:C23 A22:C2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view="pageBreakPreview" zoomScale="60" zoomScaleNormal="40" workbookViewId="0">
      <selection activeCell="E27" sqref="E27"/>
    </sheetView>
  </sheetViews>
  <sheetFormatPr defaultColWidth="8.81640625" defaultRowHeight="18"/>
  <cols>
    <col min="1" max="1" width="6.7265625" style="254" customWidth="1"/>
    <col min="2" max="2" width="21" style="254" customWidth="1"/>
    <col min="3" max="3" width="63.7265625" style="254" customWidth="1"/>
    <col min="4" max="5" width="49.7265625" style="254" customWidth="1"/>
    <col min="6" max="6" width="28.26953125" style="254" customWidth="1"/>
    <col min="7" max="16384" width="8.81640625" style="254"/>
  </cols>
  <sheetData>
    <row r="1" spans="1:14" ht="28.15" customHeight="1">
      <c r="A1" s="257"/>
      <c r="B1" s="257"/>
      <c r="C1" s="258"/>
      <c r="D1" s="258"/>
      <c r="E1" s="129" t="s">
        <v>133</v>
      </c>
      <c r="F1" s="129"/>
      <c r="G1" s="258"/>
      <c r="H1" s="258"/>
      <c r="I1" s="258"/>
      <c r="J1" s="258"/>
      <c r="K1" s="258"/>
      <c r="L1" s="258"/>
      <c r="M1" s="258"/>
      <c r="N1" s="258"/>
    </row>
    <row r="2" spans="1:14" ht="28.15" customHeight="1">
      <c r="A2" s="257"/>
      <c r="B2" s="257"/>
      <c r="C2" s="258"/>
      <c r="D2" s="258"/>
      <c r="E2" s="247" t="s">
        <v>22</v>
      </c>
      <c r="F2" s="129"/>
      <c r="G2" s="258"/>
      <c r="H2" s="258"/>
      <c r="I2" s="258"/>
      <c r="J2" s="258"/>
      <c r="K2" s="258"/>
      <c r="L2" s="258"/>
      <c r="M2" s="258"/>
      <c r="N2" s="258"/>
    </row>
    <row r="3" spans="1:14" ht="28.15" customHeight="1">
      <c r="A3" s="257"/>
      <c r="B3" s="257"/>
      <c r="C3" s="258"/>
      <c r="D3" s="258"/>
      <c r="E3" s="247" t="s">
        <v>35</v>
      </c>
      <c r="F3" s="129"/>
      <c r="G3" s="258"/>
      <c r="H3" s="258"/>
      <c r="I3" s="258"/>
      <c r="J3" s="258"/>
      <c r="K3" s="258"/>
      <c r="L3" s="258"/>
      <c r="M3" s="258"/>
      <c r="N3" s="258"/>
    </row>
    <row r="4" spans="1:14" ht="3.75" customHeight="1">
      <c r="A4" s="257"/>
      <c r="B4" s="257"/>
      <c r="C4" s="258"/>
      <c r="D4" s="258"/>
      <c r="E4" s="251" t="s">
        <v>132</v>
      </c>
      <c r="F4" s="129"/>
      <c r="G4" s="258"/>
      <c r="H4" s="258"/>
      <c r="I4" s="258"/>
      <c r="J4" s="258"/>
      <c r="K4" s="258"/>
      <c r="L4" s="258"/>
      <c r="M4" s="258"/>
      <c r="N4" s="258"/>
    </row>
    <row r="5" spans="1:14">
      <c r="A5" s="257"/>
      <c r="B5" s="259"/>
      <c r="C5" s="259"/>
      <c r="D5" s="259"/>
      <c r="E5" s="259"/>
      <c r="F5" s="259"/>
      <c r="G5" s="260"/>
      <c r="H5" s="260"/>
      <c r="I5" s="260"/>
      <c r="J5" s="260"/>
      <c r="K5" s="260"/>
      <c r="L5" s="260"/>
      <c r="M5" s="258"/>
      <c r="N5" s="258"/>
    </row>
    <row r="6" spans="1:14" ht="36.75" customHeight="1">
      <c r="A6" s="127"/>
      <c r="B6" s="391" t="s">
        <v>127</v>
      </c>
      <c r="C6" s="391"/>
      <c r="D6" s="391"/>
      <c r="E6" s="391"/>
      <c r="F6" s="391"/>
      <c r="G6" s="127"/>
      <c r="H6" s="127"/>
      <c r="I6" s="127"/>
      <c r="J6" s="127"/>
      <c r="K6" s="127"/>
      <c r="L6" s="127"/>
      <c r="M6" s="258"/>
      <c r="N6" s="258"/>
    </row>
    <row r="7" spans="1:14">
      <c r="A7" s="127"/>
      <c r="B7" s="391" t="s">
        <v>128</v>
      </c>
      <c r="C7" s="391"/>
      <c r="D7" s="391"/>
      <c r="E7" s="391"/>
      <c r="F7" s="391"/>
      <c r="G7" s="258"/>
      <c r="H7" s="258"/>
      <c r="I7" s="258"/>
      <c r="J7" s="258"/>
      <c r="K7" s="258"/>
      <c r="L7" s="258"/>
      <c r="M7" s="258"/>
      <c r="N7" s="258"/>
    </row>
    <row r="8" spans="1:14">
      <c r="A8" s="393">
        <v>1310000000</v>
      </c>
      <c r="B8" s="393"/>
      <c r="C8" s="261"/>
      <c r="D8" s="261"/>
      <c r="E8" s="127"/>
      <c r="F8" s="127"/>
      <c r="G8" s="258"/>
      <c r="H8" s="258"/>
      <c r="I8" s="258"/>
      <c r="J8" s="258"/>
      <c r="K8" s="258"/>
      <c r="L8" s="258"/>
      <c r="M8" s="258"/>
      <c r="N8" s="258"/>
    </row>
    <row r="9" spans="1:14">
      <c r="A9" s="394" t="s">
        <v>9</v>
      </c>
      <c r="B9" s="394"/>
      <c r="C9" s="262"/>
      <c r="D9" s="262"/>
      <c r="E9" s="248"/>
      <c r="F9" s="263" t="s">
        <v>26</v>
      </c>
      <c r="G9" s="258"/>
      <c r="H9" s="258"/>
      <c r="I9" s="258"/>
      <c r="J9" s="258"/>
      <c r="K9" s="258"/>
      <c r="L9" s="258"/>
      <c r="M9" s="258"/>
      <c r="N9" s="258"/>
    </row>
    <row r="10" spans="1:14" ht="42" customHeight="1">
      <c r="A10" s="395" t="s">
        <v>107</v>
      </c>
      <c r="B10" s="395" t="s">
        <v>108</v>
      </c>
      <c r="C10" s="395" t="s">
        <v>109</v>
      </c>
      <c r="D10" s="296" t="s">
        <v>125</v>
      </c>
      <c r="E10" s="296" t="s">
        <v>110</v>
      </c>
      <c r="F10" s="396" t="s">
        <v>111</v>
      </c>
      <c r="G10" s="258"/>
      <c r="H10" s="258"/>
      <c r="I10" s="258"/>
      <c r="J10" s="258"/>
      <c r="K10" s="258"/>
      <c r="L10" s="258"/>
      <c r="M10" s="258"/>
      <c r="N10" s="258"/>
    </row>
    <row r="11" spans="1:14" ht="58.15" customHeight="1">
      <c r="A11" s="395"/>
      <c r="B11" s="395"/>
      <c r="C11" s="395"/>
      <c r="D11" s="395" t="s">
        <v>126</v>
      </c>
      <c r="E11" s="390" t="s">
        <v>126</v>
      </c>
      <c r="F11" s="396"/>
    </row>
    <row r="12" spans="1:14" ht="18" customHeight="1">
      <c r="A12" s="395"/>
      <c r="B12" s="395"/>
      <c r="C12" s="395"/>
      <c r="D12" s="395"/>
      <c r="E12" s="390"/>
      <c r="F12" s="396"/>
    </row>
    <row r="13" spans="1:14" ht="43.9" customHeight="1">
      <c r="A13" s="395"/>
      <c r="B13" s="395"/>
      <c r="C13" s="395"/>
      <c r="D13" s="395"/>
      <c r="E13" s="390"/>
      <c r="F13" s="396"/>
      <c r="G13" s="265"/>
      <c r="H13" s="265"/>
      <c r="I13" s="265"/>
      <c r="J13" s="265"/>
      <c r="K13" s="265"/>
      <c r="L13" s="265"/>
      <c r="M13" s="265"/>
      <c r="N13" s="265"/>
    </row>
    <row r="14" spans="1:14">
      <c r="A14" s="266"/>
      <c r="B14" s="266"/>
      <c r="C14" s="267"/>
      <c r="D14" s="268" t="s">
        <v>124</v>
      </c>
      <c r="E14" s="268" t="s">
        <v>124</v>
      </c>
      <c r="F14" s="266"/>
      <c r="G14" s="258"/>
      <c r="H14" s="258"/>
      <c r="I14" s="258"/>
      <c r="J14" s="258"/>
      <c r="K14" s="258"/>
      <c r="L14" s="258"/>
      <c r="M14" s="258"/>
      <c r="N14" s="258"/>
    </row>
    <row r="15" spans="1:14">
      <c r="A15" s="264">
        <v>1</v>
      </c>
      <c r="B15" s="264">
        <v>2</v>
      </c>
      <c r="C15" s="264">
        <v>3</v>
      </c>
      <c r="D15" s="264">
        <v>4</v>
      </c>
      <c r="E15" s="264">
        <v>5</v>
      </c>
      <c r="F15" s="264">
        <v>6</v>
      </c>
    </row>
    <row r="16" spans="1:14" ht="36">
      <c r="A16" s="264">
        <v>1</v>
      </c>
      <c r="B16" s="290">
        <v>1357300000</v>
      </c>
      <c r="C16" s="291" t="s">
        <v>131</v>
      </c>
      <c r="D16" s="292"/>
      <c r="E16" s="270">
        <v>-420319.35</v>
      </c>
      <c r="F16" s="271">
        <f>D16+E16</f>
        <v>-420319.35</v>
      </c>
      <c r="G16" s="252"/>
      <c r="I16" s="253"/>
      <c r="K16" s="253"/>
      <c r="L16" s="253"/>
      <c r="N16" s="253"/>
    </row>
    <row r="17" spans="1:14">
      <c r="A17" s="264">
        <v>2</v>
      </c>
      <c r="B17" s="290" t="s">
        <v>136</v>
      </c>
      <c r="C17" s="291" t="s">
        <v>137</v>
      </c>
      <c r="D17" s="292"/>
      <c r="E17" s="270">
        <v>-1866740.96</v>
      </c>
      <c r="F17" s="271">
        <f>D17+E17</f>
        <v>-1866740.96</v>
      </c>
      <c r="G17" s="252"/>
      <c r="I17" s="253"/>
      <c r="K17" s="253"/>
      <c r="L17" s="253"/>
      <c r="N17" s="253"/>
    </row>
    <row r="18" spans="1:14">
      <c r="A18" s="272"/>
      <c r="B18" s="273"/>
      <c r="C18" s="274" t="s">
        <v>112</v>
      </c>
      <c r="D18" s="293">
        <f>SUM(D16:D16)</f>
        <v>0</v>
      </c>
      <c r="E18" s="293">
        <f>SUM(E16:E17)</f>
        <v>-2287060.31</v>
      </c>
      <c r="F18" s="293">
        <f>SUM(F16:F17)</f>
        <v>-2287060.31</v>
      </c>
      <c r="G18" s="252"/>
      <c r="I18" s="253"/>
      <c r="K18" s="253"/>
      <c r="L18" s="253"/>
      <c r="N18" s="253"/>
    </row>
    <row r="19" spans="1:14">
      <c r="A19" s="264"/>
      <c r="B19" s="264">
        <v>1310000000</v>
      </c>
      <c r="C19" s="269" t="s">
        <v>113</v>
      </c>
      <c r="D19" s="294"/>
      <c r="E19" s="270"/>
      <c r="F19" s="270"/>
      <c r="G19" s="252"/>
      <c r="K19" s="253"/>
      <c r="L19" s="253"/>
      <c r="N19" s="253"/>
    </row>
    <row r="20" spans="1:14">
      <c r="A20" s="392" t="s">
        <v>15</v>
      </c>
      <c r="B20" s="392"/>
      <c r="C20" s="392"/>
      <c r="D20" s="295">
        <f>D18+D19</f>
        <v>0</v>
      </c>
      <c r="E20" s="295">
        <f>E18+E19</f>
        <v>-2287060.31</v>
      </c>
      <c r="F20" s="295">
        <f>F18+F19</f>
        <v>-2287060.31</v>
      </c>
      <c r="G20" s="252"/>
      <c r="H20" s="255"/>
      <c r="I20" s="255"/>
      <c r="J20" s="255"/>
      <c r="K20" s="253"/>
      <c r="L20" s="253"/>
      <c r="M20" s="255"/>
      <c r="N20" s="253"/>
    </row>
    <row r="21" spans="1:14" ht="12" customHeight="1">
      <c r="A21" s="275"/>
      <c r="B21" s="275"/>
      <c r="C21" s="276"/>
      <c r="D21" s="276"/>
      <c r="E21" s="277"/>
      <c r="F21" s="246"/>
      <c r="G21" s="278"/>
      <c r="H21" s="279"/>
      <c r="I21" s="279"/>
      <c r="J21" s="279"/>
      <c r="K21" s="279"/>
      <c r="L21" s="279"/>
      <c r="M21" s="279"/>
      <c r="N21" s="279"/>
    </row>
    <row r="22" spans="1:14">
      <c r="A22" s="280"/>
      <c r="B22" s="280"/>
      <c r="C22" s="281"/>
      <c r="D22" s="281"/>
      <c r="E22" s="281"/>
      <c r="F22" s="282"/>
      <c r="G22" s="283"/>
      <c r="H22" s="279"/>
      <c r="I22" s="279"/>
      <c r="J22" s="279"/>
      <c r="K22" s="279"/>
      <c r="L22" s="279"/>
      <c r="M22" s="279"/>
      <c r="N22" s="279"/>
    </row>
    <row r="23" spans="1:14">
      <c r="A23" s="284"/>
      <c r="B23" s="284"/>
      <c r="C23" s="260"/>
      <c r="D23" s="260"/>
      <c r="E23" s="285"/>
      <c r="F23" s="286"/>
      <c r="G23" s="287"/>
      <c r="H23" s="287"/>
      <c r="I23" s="287"/>
      <c r="J23" s="287"/>
      <c r="K23" s="287"/>
      <c r="L23" s="287"/>
      <c r="M23" s="287"/>
      <c r="N23" s="287"/>
    </row>
    <row r="24" spans="1:14">
      <c r="A24" s="250"/>
      <c r="B24" s="250"/>
      <c r="C24" s="288"/>
      <c r="D24" s="288"/>
      <c r="E24" s="288"/>
      <c r="F24" s="289"/>
      <c r="G24" s="253"/>
    </row>
    <row r="25" spans="1:14">
      <c r="A25" s="250"/>
      <c r="B25" s="250"/>
      <c r="F25" s="256"/>
    </row>
  </sheetData>
  <mergeCells count="11">
    <mergeCell ref="D11:D13"/>
    <mergeCell ref="E11:E13"/>
    <mergeCell ref="B7:F7"/>
    <mergeCell ref="A20:C20"/>
    <mergeCell ref="B6:F6"/>
    <mergeCell ref="A8:B8"/>
    <mergeCell ref="A9:B9"/>
    <mergeCell ref="A10:A13"/>
    <mergeCell ref="B10:B13"/>
    <mergeCell ref="C10:C13"/>
    <mergeCell ref="F10:F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1" orientation="landscape" r:id="rId1"/>
  <ignoredErrors>
    <ignoredError sqref="B17" numberStoredAsText="1"/>
    <ignoredError sqref="E1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view="pageBreakPreview" zoomScale="55" zoomScaleNormal="55" zoomScaleSheetLayoutView="55" workbookViewId="0">
      <selection activeCell="L24" sqref="L24"/>
    </sheetView>
  </sheetViews>
  <sheetFormatPr defaultColWidth="8.81640625" defaultRowHeight="13"/>
  <cols>
    <col min="1" max="1" width="13.26953125" style="119" customWidth="1"/>
    <col min="2" max="2" width="13.453125" style="119" customWidth="1"/>
    <col min="3" max="3" width="16.26953125" style="119" customWidth="1"/>
    <col min="4" max="4" width="39" style="143" customWidth="1"/>
    <col min="5" max="5" width="42.26953125" style="119" customWidth="1"/>
    <col min="6" max="6" width="18.54296875" style="119" customWidth="1"/>
    <col min="7" max="7" width="18.81640625" style="119" customWidth="1"/>
    <col min="8" max="8" width="20.26953125" style="119" customWidth="1"/>
    <col min="9" max="9" width="20.54296875" style="119" customWidth="1"/>
    <col min="10" max="10" width="18.81640625" style="119" customWidth="1"/>
    <col min="11" max="11" width="21.7265625" style="121" customWidth="1"/>
    <col min="12" max="14" width="21.7265625" style="122" customWidth="1"/>
    <col min="15" max="17" width="8.81640625" style="122"/>
    <col min="18" max="38" width="8.81640625" style="123"/>
    <col min="39" max="60" width="8.81640625" style="124"/>
    <col min="61" max="16384" width="8.81640625" style="119"/>
  </cols>
  <sheetData>
    <row r="1" spans="1:60" ht="18">
      <c r="D1" s="120"/>
      <c r="E1" s="120"/>
      <c r="F1" s="120"/>
      <c r="G1" s="354" t="s">
        <v>134</v>
      </c>
      <c r="H1" s="354"/>
      <c r="I1" s="354"/>
      <c r="J1" s="354"/>
    </row>
    <row r="2" spans="1:60" ht="18" customHeight="1">
      <c r="D2" s="120"/>
      <c r="E2" s="120"/>
      <c r="F2" s="120"/>
      <c r="G2" s="153" t="s">
        <v>22</v>
      </c>
      <c r="H2" s="152"/>
      <c r="I2" s="354"/>
      <c r="J2" s="354"/>
      <c r="K2" s="125"/>
    </row>
    <row r="3" spans="1:60" ht="18">
      <c r="D3" s="120"/>
      <c r="E3" s="120"/>
      <c r="F3" s="120"/>
      <c r="G3" s="126" t="s">
        <v>23</v>
      </c>
      <c r="H3" s="126"/>
      <c r="I3" s="126"/>
      <c r="J3" s="126"/>
      <c r="K3" s="125"/>
    </row>
    <row r="4" spans="1:60" ht="18">
      <c r="D4" s="120"/>
      <c r="E4" s="120"/>
      <c r="F4" s="120"/>
      <c r="G4" s="126" t="s">
        <v>24</v>
      </c>
      <c r="H4" s="126" t="s">
        <v>25</v>
      </c>
      <c r="I4" s="126"/>
      <c r="J4" s="126"/>
      <c r="K4" s="125"/>
    </row>
    <row r="5" spans="1:60" ht="18">
      <c r="D5" s="120"/>
      <c r="E5" s="120"/>
      <c r="F5" s="120"/>
      <c r="G5" s="126"/>
      <c r="H5" s="126"/>
      <c r="I5" s="126"/>
      <c r="J5" s="126"/>
      <c r="K5" s="125"/>
    </row>
    <row r="6" spans="1:60" s="2" customFormat="1" ht="18">
      <c r="D6" s="127"/>
      <c r="E6" s="127"/>
      <c r="F6" s="127"/>
      <c r="G6" s="127"/>
      <c r="H6" s="127"/>
      <c r="I6" s="128"/>
      <c r="J6" s="129"/>
      <c r="K6" s="130"/>
      <c r="L6" s="17"/>
      <c r="M6" s="17"/>
      <c r="N6" s="17"/>
      <c r="O6" s="17"/>
      <c r="P6" s="17"/>
      <c r="Q6" s="17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</row>
    <row r="7" spans="1:60" s="2" customFormat="1" ht="38.5" customHeight="1">
      <c r="A7" s="397" t="s">
        <v>33</v>
      </c>
      <c r="B7" s="397"/>
      <c r="C7" s="397"/>
      <c r="D7" s="397"/>
      <c r="E7" s="397"/>
      <c r="F7" s="397"/>
      <c r="G7" s="397"/>
      <c r="H7" s="397"/>
      <c r="I7" s="397"/>
      <c r="J7" s="397"/>
      <c r="K7" s="130"/>
      <c r="L7" s="17"/>
      <c r="M7" s="17"/>
      <c r="N7" s="17"/>
      <c r="O7" s="17"/>
      <c r="P7" s="17"/>
      <c r="Q7" s="17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8" spans="1:60" ht="24" customHeight="1">
      <c r="A8" s="154"/>
      <c r="B8" s="402" t="s">
        <v>32</v>
      </c>
      <c r="C8" s="402"/>
      <c r="D8" s="402"/>
      <c r="E8" s="402"/>
      <c r="F8" s="402"/>
      <c r="G8" s="402"/>
      <c r="H8" s="402"/>
      <c r="I8" s="402"/>
      <c r="J8" s="402"/>
    </row>
    <row r="9" spans="1:60" s="2" customFormat="1" ht="20">
      <c r="A9" s="11"/>
      <c r="B9" s="397"/>
      <c r="C9" s="397"/>
      <c r="D9" s="397"/>
      <c r="E9" s="397"/>
      <c r="F9" s="397"/>
      <c r="G9" s="397"/>
      <c r="H9" s="397"/>
      <c r="I9" s="397"/>
      <c r="J9" s="397"/>
      <c r="K9" s="94"/>
      <c r="L9" s="17"/>
      <c r="M9" s="17"/>
      <c r="N9" s="17"/>
      <c r="O9" s="17"/>
      <c r="P9" s="17"/>
      <c r="Q9" s="17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</row>
    <row r="10" spans="1:60" s="132" customFormat="1" ht="16.899999999999999" customHeight="1">
      <c r="A10" s="414">
        <v>1310000000</v>
      </c>
      <c r="B10" s="414"/>
      <c r="C10" s="401"/>
      <c r="D10" s="401"/>
      <c r="E10" s="401"/>
      <c r="F10" s="401"/>
      <c r="G10" s="401"/>
      <c r="H10" s="401"/>
      <c r="I10" s="401"/>
      <c r="J10" s="401"/>
      <c r="K10" s="131"/>
    </row>
    <row r="11" spans="1:60">
      <c r="A11" s="407" t="s">
        <v>9</v>
      </c>
      <c r="B11" s="407"/>
      <c r="C11" s="408"/>
      <c r="D11" s="408"/>
      <c r="E11" s="408"/>
      <c r="F11" s="408"/>
      <c r="G11" s="408"/>
      <c r="H11" s="408"/>
      <c r="I11" s="408"/>
      <c r="J11" s="408"/>
    </row>
    <row r="12" spans="1:60" ht="14">
      <c r="A12" s="133"/>
      <c r="B12" s="133"/>
      <c r="C12" s="133"/>
      <c r="D12" s="134"/>
      <c r="E12" s="135"/>
      <c r="F12" s="135"/>
      <c r="G12" s="135"/>
      <c r="H12" s="135"/>
      <c r="I12" s="136"/>
      <c r="J12" s="136" t="s">
        <v>26</v>
      </c>
    </row>
    <row r="13" spans="1:60" ht="18">
      <c r="A13" s="383" t="s">
        <v>2</v>
      </c>
      <c r="B13" s="370" t="s">
        <v>13</v>
      </c>
      <c r="C13" s="370" t="s">
        <v>14</v>
      </c>
      <c r="D13" s="370" t="s">
        <v>27</v>
      </c>
      <c r="E13" s="399" t="s">
        <v>28</v>
      </c>
      <c r="F13" s="399" t="s">
        <v>29</v>
      </c>
      <c r="G13" s="399" t="s">
        <v>15</v>
      </c>
      <c r="H13" s="399" t="s">
        <v>1</v>
      </c>
      <c r="I13" s="399" t="s">
        <v>30</v>
      </c>
      <c r="J13" s="399"/>
      <c r="M13" s="405"/>
      <c r="N13" s="405"/>
      <c r="O13" s="405"/>
      <c r="P13" s="405"/>
    </row>
    <row r="14" spans="1:60">
      <c r="A14" s="383"/>
      <c r="B14" s="370"/>
      <c r="C14" s="370"/>
      <c r="D14" s="370"/>
      <c r="E14" s="399"/>
      <c r="F14" s="399"/>
      <c r="G14" s="399"/>
      <c r="H14" s="399"/>
      <c r="I14" s="399"/>
      <c r="J14" s="399"/>
    </row>
    <row r="15" spans="1:60" s="2" customFormat="1">
      <c r="A15" s="409"/>
      <c r="B15" s="410"/>
      <c r="C15" s="410"/>
      <c r="D15" s="415"/>
      <c r="E15" s="400"/>
      <c r="F15" s="400"/>
      <c r="G15" s="400"/>
      <c r="H15" s="400"/>
      <c r="I15" s="403"/>
      <c r="J15" s="404"/>
      <c r="K15" s="36"/>
    </row>
    <row r="16" spans="1:60" s="2" customFormat="1">
      <c r="A16" s="409"/>
      <c r="B16" s="380"/>
      <c r="C16" s="380"/>
      <c r="D16" s="373"/>
      <c r="E16" s="400"/>
      <c r="F16" s="400"/>
      <c r="G16" s="400"/>
      <c r="H16" s="400"/>
      <c r="I16" s="403"/>
      <c r="J16" s="404"/>
      <c r="K16" s="36"/>
    </row>
    <row r="17" spans="1:60" s="2" customFormat="1">
      <c r="A17" s="409"/>
      <c r="B17" s="380"/>
      <c r="C17" s="380"/>
      <c r="D17" s="373"/>
      <c r="E17" s="400"/>
      <c r="F17" s="400"/>
      <c r="G17" s="400"/>
      <c r="H17" s="400"/>
      <c r="I17" s="403"/>
      <c r="J17" s="404"/>
      <c r="K17" s="36"/>
    </row>
    <row r="18" spans="1:60" s="2" customFormat="1">
      <c r="A18" s="409"/>
      <c r="B18" s="411"/>
      <c r="C18" s="411"/>
      <c r="D18" s="416"/>
      <c r="E18" s="400"/>
      <c r="F18" s="400"/>
      <c r="G18" s="400"/>
      <c r="H18" s="400"/>
      <c r="I18" s="403"/>
      <c r="J18" s="404"/>
      <c r="K18" s="36"/>
    </row>
    <row r="19" spans="1:60">
      <c r="A19" s="383"/>
      <c r="B19" s="370"/>
      <c r="C19" s="370"/>
      <c r="D19" s="370"/>
      <c r="E19" s="399"/>
      <c r="F19" s="399"/>
      <c r="G19" s="399"/>
      <c r="H19" s="399"/>
      <c r="I19" s="399"/>
      <c r="J19" s="399"/>
      <c r="M19" s="137"/>
      <c r="N19" s="137"/>
      <c r="O19" s="406"/>
      <c r="P19" s="406"/>
    </row>
    <row r="20" spans="1:60">
      <c r="A20" s="383"/>
      <c r="B20" s="370"/>
      <c r="C20" s="370"/>
      <c r="D20" s="370"/>
      <c r="E20" s="399"/>
      <c r="F20" s="399"/>
      <c r="G20" s="399"/>
      <c r="H20" s="399"/>
      <c r="I20" s="399"/>
      <c r="J20" s="399"/>
      <c r="M20" s="137"/>
      <c r="N20" s="137"/>
      <c r="O20" s="137"/>
      <c r="P20" s="137"/>
    </row>
    <row r="21" spans="1:60" ht="129.65" customHeight="1">
      <c r="A21" s="383"/>
      <c r="B21" s="370"/>
      <c r="C21" s="370"/>
      <c r="D21" s="370"/>
      <c r="E21" s="399"/>
      <c r="F21" s="399"/>
      <c r="G21" s="399"/>
      <c r="H21" s="399"/>
      <c r="I21" s="138" t="s">
        <v>15</v>
      </c>
      <c r="J21" s="138" t="s">
        <v>31</v>
      </c>
      <c r="M21" s="139"/>
      <c r="N21" s="139"/>
      <c r="O21" s="139"/>
      <c r="P21" s="139"/>
    </row>
    <row r="22" spans="1:60" ht="48" customHeight="1">
      <c r="A22" s="299">
        <v>1900000</v>
      </c>
      <c r="B22" s="299">
        <v>19</v>
      </c>
      <c r="C22" s="299"/>
      <c r="D22" s="299" t="s">
        <v>117</v>
      </c>
      <c r="E22" s="146"/>
      <c r="F22" s="146"/>
      <c r="G22" s="147">
        <f>G23+G24</f>
        <v>0</v>
      </c>
      <c r="H22" s="147">
        <f>H23+H24</f>
        <v>2287060.31</v>
      </c>
      <c r="I22" s="147">
        <f>I23+I24</f>
        <v>-2287060.31</v>
      </c>
      <c r="J22" s="147">
        <f>J23+J24</f>
        <v>-2287060.31</v>
      </c>
      <c r="K22" s="140"/>
    </row>
    <row r="23" spans="1:60" ht="80.25" customHeight="1">
      <c r="A23" s="297" t="s">
        <v>118</v>
      </c>
      <c r="B23" s="298" t="s">
        <v>119</v>
      </c>
      <c r="C23" s="297" t="s">
        <v>120</v>
      </c>
      <c r="D23" s="249" t="s">
        <v>121</v>
      </c>
      <c r="E23" s="412" t="s">
        <v>129</v>
      </c>
      <c r="F23" s="412" t="s">
        <v>130</v>
      </c>
      <c r="G23" s="148">
        <f>+H23+I23</f>
        <v>2287060.31</v>
      </c>
      <c r="H23" s="148">
        <v>2287060.31</v>
      </c>
      <c r="I23" s="349"/>
      <c r="J23" s="148"/>
      <c r="K23" s="140"/>
    </row>
    <row r="24" spans="1:60" ht="151.5" customHeight="1">
      <c r="A24" s="115" t="s">
        <v>114</v>
      </c>
      <c r="B24" s="115" t="s">
        <v>115</v>
      </c>
      <c r="C24" s="115" t="s">
        <v>116</v>
      </c>
      <c r="D24" s="116" t="s">
        <v>122</v>
      </c>
      <c r="E24" s="413"/>
      <c r="F24" s="413"/>
      <c r="G24" s="149">
        <f>+H24+I24</f>
        <v>-2287060.31</v>
      </c>
      <c r="H24" s="149">
        <v>0</v>
      </c>
      <c r="I24" s="149">
        <f>J24</f>
        <v>-2287060.31</v>
      </c>
      <c r="J24" s="149">
        <v>-2287060.31</v>
      </c>
      <c r="K24" s="140"/>
    </row>
    <row r="25" spans="1:60" s="122" customFormat="1" ht="32.5" customHeight="1">
      <c r="A25" s="398"/>
      <c r="B25" s="398"/>
      <c r="C25" s="117"/>
      <c r="D25" s="150" t="s">
        <v>8</v>
      </c>
      <c r="E25" s="146"/>
      <c r="F25" s="146"/>
      <c r="G25" s="151">
        <f>G22</f>
        <v>0</v>
      </c>
      <c r="H25" s="151">
        <f>H22</f>
        <v>2287060.31</v>
      </c>
      <c r="I25" s="151">
        <f>I22</f>
        <v>-2287060.31</v>
      </c>
      <c r="J25" s="151">
        <f>J22</f>
        <v>-2287060.31</v>
      </c>
      <c r="K25" s="140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124"/>
      <c r="AZ25" s="124"/>
      <c r="BA25" s="124"/>
      <c r="BB25" s="124"/>
      <c r="BC25" s="124"/>
      <c r="BD25" s="124"/>
      <c r="BE25" s="124"/>
      <c r="BF25" s="124"/>
      <c r="BG25" s="124"/>
      <c r="BH25" s="124"/>
    </row>
    <row r="26" spans="1:60" s="122" customFormat="1" ht="47.5" customHeight="1">
      <c r="A26" s="119"/>
      <c r="B26" s="141"/>
      <c r="C26" s="141"/>
      <c r="D26" s="142"/>
      <c r="E26" s="141"/>
      <c r="F26" s="141"/>
      <c r="G26" s="141"/>
      <c r="H26" s="141"/>
      <c r="I26" s="141"/>
      <c r="J26" s="119"/>
      <c r="K26" s="121">
        <v>1</v>
      </c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</row>
    <row r="28" spans="1:60">
      <c r="G28" s="145"/>
    </row>
    <row r="29" spans="1:60">
      <c r="G29" s="144"/>
    </row>
    <row r="30" spans="1:60">
      <c r="G30" s="144"/>
    </row>
    <row r="31" spans="1:60">
      <c r="G31" s="144"/>
    </row>
  </sheetData>
  <mergeCells count="30">
    <mergeCell ref="A13:A21"/>
    <mergeCell ref="B13:B21"/>
    <mergeCell ref="C13:C21"/>
    <mergeCell ref="E23:E24"/>
    <mergeCell ref="F23:F24"/>
    <mergeCell ref="I10:J10"/>
    <mergeCell ref="A10:B10"/>
    <mergeCell ref="C10:D10"/>
    <mergeCell ref="D13:D21"/>
    <mergeCell ref="E13:E21"/>
    <mergeCell ref="A7:J7"/>
    <mergeCell ref="B8:J8"/>
    <mergeCell ref="I13:J20"/>
    <mergeCell ref="M13:P13"/>
    <mergeCell ref="O19:P19"/>
    <mergeCell ref="A11:B11"/>
    <mergeCell ref="C11:D11"/>
    <mergeCell ref="E11:F11"/>
    <mergeCell ref="G11:H11"/>
    <mergeCell ref="I11:J11"/>
    <mergeCell ref="I1:J1"/>
    <mergeCell ref="I2:J2"/>
    <mergeCell ref="B9:J9"/>
    <mergeCell ref="A25:B25"/>
    <mergeCell ref="G1:H1"/>
    <mergeCell ref="F13:F21"/>
    <mergeCell ref="G13:G21"/>
    <mergeCell ref="H13:H21"/>
    <mergeCell ref="E10:F10"/>
    <mergeCell ref="G10:H10"/>
  </mergeCells>
  <phoneticPr fontId="0" type="noConversion"/>
  <pageMargins left="1.1811023622047245" right="0.39370078740157483" top="0.74803149606299213" bottom="0.74803149606299213" header="0.31496062992125984" footer="0.31496062992125984"/>
  <pageSetup paperSize="9" scale="59" orientation="landscape" r:id="rId1"/>
  <ignoredErrors>
    <ignoredError sqref="A23:C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6</vt:i4>
      </vt:variant>
    </vt:vector>
  </HeadingPairs>
  <TitlesOfParts>
    <vt:vector size="10" baseType="lpstr">
      <vt:lpstr>додаток 5</vt:lpstr>
      <vt:lpstr>Додаток 6</vt:lpstr>
      <vt:lpstr>Додаток 7</vt:lpstr>
      <vt:lpstr>Додаток 8</vt:lpstr>
      <vt:lpstr>'додаток 5'!Заголовки_для_друку</vt:lpstr>
      <vt:lpstr>'Додаток 6'!Заголовки_для_друку</vt:lpstr>
      <vt:lpstr>'додаток 5'!Область_друку</vt:lpstr>
      <vt:lpstr>'Додаток 6'!Область_друку</vt:lpstr>
      <vt:lpstr>'Додаток 7'!Область_друку</vt:lpstr>
      <vt:lpstr>'Додаток 8'!Область_друку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2023-12-05T09:30:51Z</cp:lastPrinted>
  <dcterms:created xsi:type="dcterms:W3CDTF">2001-11-23T10:13:52Z</dcterms:created>
  <dcterms:modified xsi:type="dcterms:W3CDTF">2023-12-27T12:30:40Z</dcterms:modified>
</cp:coreProperties>
</file>